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0005" windowHeight="604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БЮДЖЕТА'!$A$9:$Z$364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<sst xmlns="http://schemas.openxmlformats.org/spreadsheetml/2006/main" count="1878" uniqueCount="408">
  <si>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</si>
  <si>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</si>
  <si>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</si>
  <si>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</si>
  <si>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</si>
  <si>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</si>
  <si>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</si>
  <si>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</si>
  <si>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</si>
  <si>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</si>
  <si>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</si>
  <si>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</si>
  <si>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</si>
  <si>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</si>
  <si>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</si>
  <si>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</si>
  <si>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</si>
  <si>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</si>
  <si>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</si>
  <si>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</si>
  <si>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</si>
  <si>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</si>
  <si>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</si>
  <si>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</si>
  <si>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</si>
  <si>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</si>
  <si>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</si>
  <si>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</si>
  <si>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</si>
  <si>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</si>
  <si>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</si>
  <si>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</si>
  <si>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</si>
  <si>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</si>
  <si>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</si>
  <si>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</si>
  <si>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</si>
  <si>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</si>
  <si>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</si>
  <si>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</si>
  <si>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</si>
  <si>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</si>
  <si>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</si>
  <si>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</si>
  <si>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</si>
  <si>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</si>
  <si>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</si>
  <si>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</si>
  <si>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</si>
  <si>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</si>
  <si>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</si>
  <si>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</si>
  <si>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</si>
  <si>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</si>
  <si>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</si>
  <si>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</si>
  <si>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</si>
  <si>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</si>
  <si>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</si>
  <si>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</si>
  <si>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</si>
  <si>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</si>
  <si>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</si>
  <si>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</si>
  <si>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</si>
  <si>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</si>
  <si>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</si>
  <si>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</si>
  <si>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</si>
  <si>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</si>
  <si>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</si>
  <si>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</si>
  <si>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</si>
  <si>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</si>
  <si>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</si>
  <si>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</si>
  <si>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</si>
  <si>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</si>
  <si>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</si>
  <si>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</si>
  <si>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</si>
  <si>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</si>
  <si>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</si>
  <si>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</si>
  <si>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</si>
  <si>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</si>
  <si>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</si>
  <si>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</si>
  <si>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</si>
  <si>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</si>
  <si>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</si>
  <si>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</si>
  <si>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</si>
  <si>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</si>
  <si>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</si>
  <si>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</si>
  <si>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</si>
  <si>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</si>
  <si>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</si>
  <si>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</si>
  <si>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</si>
  <si>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</si>
  <si>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</si>
  <si>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</si>
  <si>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</si>
  <si>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</si>
  <si>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</si>
  <si>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</si>
  <si>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</si>
  <si>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</si>
  <si>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</si>
  <si>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</si>
  <si>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</si>
  <si>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</si>
  <si>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</si>
  <si>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</si>
  <si>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</si>
  <si>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</si>
  <si>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</si>
  <si>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</si>
  <si>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</si>
  <si>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</si>
  <si>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</si>
  <si>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</si>
  <si>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</si>
  <si>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</si>
  <si>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</si>
  <si>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</si>
  <si>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</si>
  <si>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</si>
  <si>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</si>
  <si>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</si>
  <si>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</si>
  <si>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</si>
  <si>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</si>
  <si>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</si>
  <si>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</si>
  <si>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</si>
  <si>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</si>
  <si>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</si>
  <si>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</si>
  <si>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</si>
  <si>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</si>
  <si>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</si>
  <si>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</si>
  <si>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</si>
  <si>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</si>
  <si>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</si>
  <si>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</si>
  <si>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</si>
  <si>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</si>
  <si>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</si>
  <si>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</si>
  <si>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</si>
  <si>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</si>
  <si>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</si>
  <si>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</si>
  <si>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</si>
  <si>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</si>
  <si>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</si>
  <si>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</si>
  <si>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</si>
  <si>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</si>
  <si>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</si>
  <si>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</si>
  <si>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</si>
  <si>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</si>
  <si>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</si>
  <si>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</si>
  <si>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</si>
  <si>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</si>
  <si>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</si>
  <si>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</si>
  <si>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</si>
  <si>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</si>
  <si>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</si>
  <si>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</si>
  <si>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</si>
  <si>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</si>
  <si>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</si>
  <si>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</si>
  <si>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</si>
  <si>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</si>
  <si>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</si>
  <si>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</si>
  <si>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</si>
  <si>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</si>
  <si>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</si>
  <si>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</si>
  <si>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</si>
  <si>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</si>
  <si>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</si>
  <si>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</si>
  <si>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</si>
  <si>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</si>
  <si>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</si>
  <si>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</si>
  <si>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</si>
  <si>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</si>
  <si>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</si>
  <si>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</si>
  <si>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</si>
  <si>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</si>
  <si>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</si>
  <si>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</si>
  <si>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</si>
  <si>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</si>
  <si>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</si>
  <si>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</si>
  <si>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</si>
  <si>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</si>
  <si>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</si>
  <si>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</si>
  <si>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</si>
  <si>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</si>
  <si>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</si>
  <si>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</si>
  <si>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</si>
  <si>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</si>
  <si>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</si>
  <si>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</si>
  <si>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</si>
  <si>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</si>
  <si>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</si>
  <si>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</si>
  <si>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</si>
  <si>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</si>
  <si>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</si>
  <si>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</si>
  <si>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</si>
  <si>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</si>
  <si>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</si>
  <si>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</si>
  <si>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</si>
  <si>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</si>
  <si>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</si>
  <si>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</si>
  <si>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</si>
  <si>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</si>
  <si>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</si>
  <si>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</si>
  <si>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</si>
  <si>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</si>
  <si>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</si>
  <si>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</si>
  <si>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</si>
  <si>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</si>
  <si>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</si>
  <si>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</si>
  <si>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</si>
  <si>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</si>
  <si>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</si>
  <si>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</si>
  <si>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</si>
  <si>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</si>
  <si>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</si>
  <si>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</si>
  <si>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</si>
  <si>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</si>
  <si>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</si>
  <si>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</si>
  <si>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</si>
  <si>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</si>
  <si>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</si>
  <si>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</si>
  <si>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</si>
  <si>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</si>
  <si>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</si>
  <si>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</si>
  <si>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</si>
  <si>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</si>
  <si>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</si>
  <si>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</si>
  <si>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</si>
  <si>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</si>
  <si>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</si>
  <si>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</si>
  <si>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</si>
  <si>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</si>
  <si>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</si>
  <si>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</si>
  <si>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</si>
  <si>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</si>
  <si>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</si>
  <si>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</si>
  <si>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</si>
  <si>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</si>
  <si>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</si>
  <si>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</si>
  <si>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</si>
  <si>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</si>
  <si>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</si>
  <si>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</si>
  <si>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</si>
  <si>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</si>
  <si>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</si>
  <si>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</si>
  <si>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</si>
  <si>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</si>
  <si>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</si>
  <si>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</si>
  <si>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</si>
  <si>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</si>
  <si>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</si>
  <si>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</si>
  <si>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</si>
  <si>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</si>
  <si>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</si>
  <si>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</si>
  <si>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</si>
  <si>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</si>
  <si>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</si>
  <si>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</si>
  <si>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</si>
  <si>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</si>
  <si>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</si>
  <si>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</si>
  <si>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</si>
  <si>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</si>
  <si>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</si>
  <si>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</si>
  <si>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</si>
  <si>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</si>
  <si>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</si>
  <si>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</si>
  <si>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</si>
  <si>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</si>
  <si>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</si>
  <si>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</si>
  <si>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</si>
  <si>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</si>
  <si>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</si>
  <si>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</si>
  <si>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</si>
  <si>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</si>
  <si>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</si>
  <si>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</si>
  <si>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</si>
  <si>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</si>
  <si>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</si>
  <si>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</si>
  <si>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</si>
  <si>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</si>
  <si>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</si>
  <si>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</si>
  <si>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</si>
  <si>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</si>
  <si>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</si>
  <si>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</si>
  <si>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</si>
  <si>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</si>
  <si>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</si>
  <si>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01000L0200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</si>
  <si>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</si>
  <si>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</si>
  <si>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</si>
  <si>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</si>
  <si>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</si>
  <si>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</si>
  <si>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</si>
  <si>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</si>
  <si>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</si>
  <si>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</si>
  <si>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</si>
  <si>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</si>
  <si>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</si>
  <si>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Субсидии из краевого бюджета гражданам на приобретение жилья</t>
  </si>
  <si>
    <t>01000R0200</t>
  </si>
  <si>
    <t>03600L0270</t>
  </si>
  <si>
    <t>Расходы на погашение кредиторской задолженности прошлых лет</t>
  </si>
  <si>
    <t>99900009100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</si>
  <si>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</si>
  <si>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</si>
  <si>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</si>
  <si>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</si>
  <si>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</si>
  <si>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</si>
  <si>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</si>
  <si>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</si>
  <si>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>9990009100</t>
  </si>
  <si>
    <t>2020 год</t>
  </si>
  <si>
    <t>Приложение 13 к решению Думы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</si>
  <si>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</si>
  <si>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</si>
  <si>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№ ________  от ____________</t>
  </si>
  <si>
    <t>районного бюджета на 2020 и 2021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</si>
  <si>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2021 год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</si>
  <si>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</si>
  <si>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</si>
  <si>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400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</si>
  <si>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</si>
  <si>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1000092380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</si>
  <si>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</si>
  <si>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</si>
  <si>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МП «Обеспечение безопасности дорожного движения в Михайловском муниципальном районе»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</si>
  <si>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</si>
  <si>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</si>
  <si>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и сооружений на них ММР" 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</si>
  <si>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</si>
  <si>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</si>
  <si>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</si>
  <si>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</si>
  <si>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</si>
  <si>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</si>
  <si>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</si>
  <si>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0408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</si>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</sst>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173" fontId="2" fillId="37" borderId="10" xfId="0" applyNumberFormat="1" applyFont="1" applyFill="1" applyBorder="1" applyAlignment="1">
      <alignment horizontal="center" vertical="center" shrinkToFit="1"/>
    </xf>
    <xf numFmtId="169" fontId="2" fillId="35" borderId="11" xfId="0" applyNumberFormat="1" applyFont="1" applyFill="1" applyBorder="1" applyAlignment="1">
      <alignment horizontal="center" vertical="center" shrinkToFit="1"/>
    </xf>
    <xf numFmtId="169" fontId="2" fillId="35" borderId="17" xfId="0" applyNumberFormat="1" applyFont="1" applyFill="1" applyBorder="1" applyAlignment="1">
      <alignment horizontal="center" vertical="center" shrinkToFit="1"/>
    </xf>
    <xf numFmtId="169" fontId="2" fillId="35" borderId="21" xfId="0" applyNumberFormat="1" applyFont="1" applyFill="1" applyBorder="1" applyAlignment="1">
      <alignment horizontal="center" vertical="center" shrinkToFit="1"/>
    </xf>
    <xf numFmtId="169" fontId="2" fillId="35" borderId="18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4" fontId="10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79"/>
  <sheetViews>
    <sheetView showGridLines="0" tabSelected="1" zoomScale="115" zoomScaleNormal="115" zoomScalePageLayoutView="0" workbookViewId="0" topLeftCell="A463">
      <selection activeCell="G471" sqref="G471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6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26" width="15.25390625" style="2" customWidth="1"/>
    <col min="27" max="16384" width="9.125" style="2" customWidth="1"/>
  </cols>
  <sheetData>
    <row r="2" spans="2:23" ht="15.75">
      <c r="B2" s="176" t="s">
        <v>381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2:23" ht="18.75" customHeight="1">
      <c r="B3" s="177" t="s">
        <v>237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2:22" ht="15.75">
      <c r="B4" s="2" t="s">
        <v>238</v>
      </c>
      <c r="C4" s="176" t="s">
        <v>384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6" spans="1:25" ht="30.75" customHeight="1">
      <c r="A6" s="175" t="s">
        <v>86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X6" s="2"/>
      <c r="Y6" s="2"/>
    </row>
    <row r="7" spans="1:26" ht="57" customHeight="1">
      <c r="A7" s="178" t="s">
        <v>385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5" ht="16.5" thickBot="1">
      <c r="A8" s="49"/>
      <c r="B8" s="49"/>
      <c r="C8" s="49"/>
      <c r="D8" s="49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Y8" s="57" t="s">
        <v>80</v>
      </c>
    </row>
    <row r="9" spans="1:26" ht="48" thickBot="1">
      <c r="A9" s="36" t="s">
        <v>0</v>
      </c>
      <c r="B9" s="36" t="s">
        <v>59</v>
      </c>
      <c r="C9" s="36" t="s">
        <v>1</v>
      </c>
      <c r="D9" s="36" t="s">
        <v>2</v>
      </c>
      <c r="E9" s="36" t="s">
        <v>3</v>
      </c>
      <c r="F9" s="37" t="s">
        <v>4</v>
      </c>
      <c r="G9" s="36" t="s">
        <v>380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41" t="s">
        <v>23</v>
      </c>
      <c r="X9" s="58" t="s">
        <v>82</v>
      </c>
      <c r="Y9" s="47" t="s">
        <v>81</v>
      </c>
      <c r="Z9" s="36" t="s">
        <v>386</v>
      </c>
    </row>
    <row r="10" spans="1:26" ht="29.25" thickBot="1">
      <c r="A10" s="102" t="s">
        <v>60</v>
      </c>
      <c r="B10" s="103">
        <v>951</v>
      </c>
      <c r="C10" s="103" t="s">
        <v>61</v>
      </c>
      <c r="D10" s="103" t="s">
        <v>247</v>
      </c>
      <c r="E10" s="103" t="s">
        <v>5</v>
      </c>
      <c r="F10" s="104"/>
      <c r="G10" s="172">
        <f>G11+G173+G179+G186+G233+G265+G287+G314+G335+G342+G349+G355</f>
        <v>191656.52247000003</v>
      </c>
      <c r="H10" s="28" t="e">
        <f>H11+H162+H180+H186+#REF!+H273+H295+H323+H336+H346+H351+H356</f>
        <v>#REF!</v>
      </c>
      <c r="I10" s="28" t="e">
        <f>I11+I162+I180+I186+#REF!+I273+I295+I323+I336+I346+I351+I356</f>
        <v>#REF!</v>
      </c>
      <c r="J10" s="28" t="e">
        <f>J11+J162+J180+J186+#REF!+J273+J295+J323+J336+J346+J351+J356</f>
        <v>#REF!</v>
      </c>
      <c r="K10" s="28" t="e">
        <f>K11+K162+K180+K186+#REF!+K273+K295+K323+K336+K346+K351+K356</f>
        <v>#REF!</v>
      </c>
      <c r="L10" s="28" t="e">
        <f>L11+L162+L180+L186+#REF!+L273+L295+L323+L336+L346+L351+L356</f>
        <v>#REF!</v>
      </c>
      <c r="M10" s="28" t="e">
        <f>M11+M162+M180+M186+#REF!+M273+M295+M323+M336+M346+M351+M356</f>
        <v>#REF!</v>
      </c>
      <c r="N10" s="28" t="e">
        <f>N11+N162+N180+N186+#REF!+N273+N295+N323+N336+N346+N351+N356</f>
        <v>#REF!</v>
      </c>
      <c r="O10" s="28" t="e">
        <f>O11+O162+O180+O186+#REF!+O273+O295+O323+O336+O346+O351+O356</f>
        <v>#REF!</v>
      </c>
      <c r="P10" s="28" t="e">
        <f>P11+P162+P180+P186+#REF!+P273+P295+P323+P336+P346+P351+P356</f>
        <v>#REF!</v>
      </c>
      <c r="Q10" s="28" t="e">
        <f>Q11+Q162+Q180+Q186+#REF!+Q273+Q295+Q323+Q336+Q346+Q351+Q356</f>
        <v>#REF!</v>
      </c>
      <c r="R10" s="28" t="e">
        <f>R11+R162+R180+R186+#REF!+R273+R295+R323+R336+R346+R351+R356</f>
        <v>#REF!</v>
      </c>
      <c r="S10" s="28" t="e">
        <f>S11+S162+S180+S186+#REF!+S273+S295+S323+S336+S346+S351+S356</f>
        <v>#REF!</v>
      </c>
      <c r="T10" s="28" t="e">
        <f>T11+T162+T180+T186+#REF!+T273+T295+T323+T336+T346+T351+T356</f>
        <v>#REF!</v>
      </c>
      <c r="U10" s="28" t="e">
        <f>U11+U162+U180+U186+#REF!+U273+U295+U323+U336+U346+U351+U356</f>
        <v>#REF!</v>
      </c>
      <c r="V10" s="28" t="e">
        <f>V11+V162+V180+V186+#REF!+V273+V295+V323+V336+V346+V351+V356</f>
        <v>#REF!</v>
      </c>
      <c r="W10" s="28" t="e">
        <f>W11+W162+W180+W186+#REF!+W273+W295+W323+W336+W346+W351+W356</f>
        <v>#REF!</v>
      </c>
      <c r="X10" s="60" t="e">
        <f>X11+X162+X180+X186+#REF!+X273+X295+X323+X336+X346+X351+X356</f>
        <v>#REF!</v>
      </c>
      <c r="Y10" s="59" t="e">
        <f aca="true" t="shared" si="0" ref="Y10:Y20">X10/G10*100</f>
        <v>#REF!</v>
      </c>
      <c r="Z10" s="172">
        <f>Z11+Z173+Z179+Z186+Z233+Z265+Z287+Z314+Z335+Z342+Z349+Z355</f>
        <v>185923.46246999997</v>
      </c>
    </row>
    <row r="11" spans="1:26" ht="18.75" customHeight="1" outlineLevel="2" thickBot="1">
      <c r="A11" s="107" t="s">
        <v>54</v>
      </c>
      <c r="B11" s="18">
        <v>951</v>
      </c>
      <c r="C11" s="14" t="s">
        <v>53</v>
      </c>
      <c r="D11" s="14" t="s">
        <v>247</v>
      </c>
      <c r="E11" s="14" t="s">
        <v>5</v>
      </c>
      <c r="F11" s="14"/>
      <c r="G11" s="139">
        <f>G12+G20+G44+G64+G80+G85+G58+G74</f>
        <v>89464.151</v>
      </c>
      <c r="H11" s="29" t="e">
        <f>H12+H23+H46+#REF!+H65+#REF!+H80+H84</f>
        <v>#REF!</v>
      </c>
      <c r="I11" s="29" t="e">
        <f>I12+I23+I46+#REF!+I65+#REF!+I80+I84</f>
        <v>#REF!</v>
      </c>
      <c r="J11" s="29" t="e">
        <f>J12+J23+J46+#REF!+J65+#REF!+J80+J84</f>
        <v>#REF!</v>
      </c>
      <c r="K11" s="29" t="e">
        <f>K12+K23+K46+#REF!+K65+#REF!+K80+K84</f>
        <v>#REF!</v>
      </c>
      <c r="L11" s="29" t="e">
        <f>L12+L23+L46+#REF!+L65+#REF!+L80+L84</f>
        <v>#REF!</v>
      </c>
      <c r="M11" s="29" t="e">
        <f>M12+M23+M46+#REF!+M65+#REF!+M80+M84</f>
        <v>#REF!</v>
      </c>
      <c r="N11" s="29" t="e">
        <f>N12+N23+N46+#REF!+N65+#REF!+N80+N84</f>
        <v>#REF!</v>
      </c>
      <c r="O11" s="29" t="e">
        <f>O12+O23+O46+#REF!+O65+#REF!+O80+O84</f>
        <v>#REF!</v>
      </c>
      <c r="P11" s="29" t="e">
        <f>P12+P23+P46+#REF!+P65+#REF!+P80+P84</f>
        <v>#REF!</v>
      </c>
      <c r="Q11" s="29" t="e">
        <f>Q12+Q23+Q46+#REF!+Q65+#REF!+Q80+Q84</f>
        <v>#REF!</v>
      </c>
      <c r="R11" s="29" t="e">
        <f>R12+R23+R46+#REF!+R65+#REF!+R80+R84</f>
        <v>#REF!</v>
      </c>
      <c r="S11" s="29" t="e">
        <f>S12+S23+S46+#REF!+S65+#REF!+S80+S84</f>
        <v>#REF!</v>
      </c>
      <c r="T11" s="29" t="e">
        <f>T12+T23+T46+#REF!+T65+#REF!+T80+T84</f>
        <v>#REF!</v>
      </c>
      <c r="U11" s="29" t="e">
        <f>U12+U23+U46+#REF!+U65+#REF!+U80+U84</f>
        <v>#REF!</v>
      </c>
      <c r="V11" s="29" t="e">
        <f>V12+V23+V46+#REF!+V65+#REF!+V80+V84</f>
        <v>#REF!</v>
      </c>
      <c r="W11" s="29" t="e">
        <f>W12+W23+W46+#REF!+W65+#REF!+W80+W84</f>
        <v>#REF!</v>
      </c>
      <c r="X11" s="61" t="e">
        <f>X12+X23+X46+#REF!+X65+#REF!+X80+X84</f>
        <v>#REF!</v>
      </c>
      <c r="Y11" s="59" t="e">
        <f t="shared" si="0"/>
        <v>#REF!</v>
      </c>
      <c r="Z11" s="139">
        <f>Z12+Z20+Z44+Z64+Z80+Z85+Z58+Z74</f>
        <v>91819.39099999999</v>
      </c>
    </row>
    <row r="12" spans="1:26" ht="32.25" customHeight="1" outlineLevel="3" thickBot="1">
      <c r="A12" s="108" t="s">
        <v>24</v>
      </c>
      <c r="B12" s="128">
        <v>951</v>
      </c>
      <c r="C12" s="109" t="s">
        <v>6</v>
      </c>
      <c r="D12" s="109" t="s">
        <v>247</v>
      </c>
      <c r="E12" s="109" t="s">
        <v>5</v>
      </c>
      <c r="F12" s="109"/>
      <c r="G12" s="110">
        <f>G13</f>
        <v>2308.6</v>
      </c>
      <c r="H12" s="31">
        <f aca="true" t="shared" si="1" ref="H12:X12">H13</f>
        <v>1204.8</v>
      </c>
      <c r="I12" s="31">
        <f t="shared" si="1"/>
        <v>1204.8</v>
      </c>
      <c r="J12" s="31">
        <f t="shared" si="1"/>
        <v>1204.8</v>
      </c>
      <c r="K12" s="31">
        <f t="shared" si="1"/>
        <v>1204.8</v>
      </c>
      <c r="L12" s="31">
        <f t="shared" si="1"/>
        <v>1204.8</v>
      </c>
      <c r="M12" s="31">
        <f t="shared" si="1"/>
        <v>1204.8</v>
      </c>
      <c r="N12" s="31">
        <f t="shared" si="1"/>
        <v>1204.8</v>
      </c>
      <c r="O12" s="31">
        <f t="shared" si="1"/>
        <v>1204.8</v>
      </c>
      <c r="P12" s="31">
        <f t="shared" si="1"/>
        <v>1204.8</v>
      </c>
      <c r="Q12" s="31">
        <f t="shared" si="1"/>
        <v>1204.8</v>
      </c>
      <c r="R12" s="31">
        <f t="shared" si="1"/>
        <v>1204.8</v>
      </c>
      <c r="S12" s="31">
        <f t="shared" si="1"/>
        <v>1204.8</v>
      </c>
      <c r="T12" s="31">
        <f t="shared" si="1"/>
        <v>1204.8</v>
      </c>
      <c r="U12" s="31">
        <f t="shared" si="1"/>
        <v>1204.8</v>
      </c>
      <c r="V12" s="31">
        <f t="shared" si="1"/>
        <v>1204.8</v>
      </c>
      <c r="W12" s="31">
        <f t="shared" si="1"/>
        <v>1204.8</v>
      </c>
      <c r="X12" s="62">
        <f t="shared" si="1"/>
        <v>1147.63638</v>
      </c>
      <c r="Y12" s="59">
        <f t="shared" si="0"/>
        <v>49.71135666637789</v>
      </c>
      <c r="Z12" s="110">
        <f>Z13</f>
        <v>2413.5</v>
      </c>
    </row>
    <row r="13" spans="1:26" ht="34.5" customHeight="1" outlineLevel="3" thickBot="1">
      <c r="A13" s="111" t="s">
        <v>131</v>
      </c>
      <c r="B13" s="19">
        <v>951</v>
      </c>
      <c r="C13" s="11" t="s">
        <v>6</v>
      </c>
      <c r="D13" s="11" t="s">
        <v>248</v>
      </c>
      <c r="E13" s="11" t="s">
        <v>5</v>
      </c>
      <c r="F13" s="11"/>
      <c r="G13" s="12">
        <f>G14</f>
        <v>2308.6</v>
      </c>
      <c r="H13" s="32">
        <f aca="true" t="shared" si="2" ref="H13:X13">H18</f>
        <v>1204.8</v>
      </c>
      <c r="I13" s="32">
        <f t="shared" si="2"/>
        <v>1204.8</v>
      </c>
      <c r="J13" s="32">
        <f t="shared" si="2"/>
        <v>1204.8</v>
      </c>
      <c r="K13" s="32">
        <f t="shared" si="2"/>
        <v>1204.8</v>
      </c>
      <c r="L13" s="32">
        <f t="shared" si="2"/>
        <v>1204.8</v>
      </c>
      <c r="M13" s="32">
        <f t="shared" si="2"/>
        <v>1204.8</v>
      </c>
      <c r="N13" s="32">
        <f t="shared" si="2"/>
        <v>1204.8</v>
      </c>
      <c r="O13" s="32">
        <f t="shared" si="2"/>
        <v>1204.8</v>
      </c>
      <c r="P13" s="32">
        <f t="shared" si="2"/>
        <v>1204.8</v>
      </c>
      <c r="Q13" s="32">
        <f t="shared" si="2"/>
        <v>1204.8</v>
      </c>
      <c r="R13" s="32">
        <f t="shared" si="2"/>
        <v>1204.8</v>
      </c>
      <c r="S13" s="32">
        <f t="shared" si="2"/>
        <v>1204.8</v>
      </c>
      <c r="T13" s="32">
        <f t="shared" si="2"/>
        <v>1204.8</v>
      </c>
      <c r="U13" s="32">
        <f t="shared" si="2"/>
        <v>1204.8</v>
      </c>
      <c r="V13" s="32">
        <f t="shared" si="2"/>
        <v>1204.8</v>
      </c>
      <c r="W13" s="32">
        <f t="shared" si="2"/>
        <v>1204.8</v>
      </c>
      <c r="X13" s="63">
        <f t="shared" si="2"/>
        <v>1147.63638</v>
      </c>
      <c r="Y13" s="59">
        <f t="shared" si="0"/>
        <v>49.71135666637789</v>
      </c>
      <c r="Z13" s="12">
        <f>Z14</f>
        <v>2413.5</v>
      </c>
    </row>
    <row r="14" spans="1:26" ht="36" customHeight="1" outlineLevel="3" thickBot="1">
      <c r="A14" s="111" t="s">
        <v>132</v>
      </c>
      <c r="B14" s="19">
        <v>951</v>
      </c>
      <c r="C14" s="11" t="s">
        <v>6</v>
      </c>
      <c r="D14" s="11" t="s">
        <v>249</v>
      </c>
      <c r="E14" s="11" t="s">
        <v>5</v>
      </c>
      <c r="F14" s="11"/>
      <c r="G14" s="12">
        <f>G15</f>
        <v>2308.6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63"/>
      <c r="Y14" s="59"/>
      <c r="Z14" s="12">
        <f>Z15</f>
        <v>2413.5</v>
      </c>
    </row>
    <row r="15" spans="1:26" ht="20.25" customHeight="1" outlineLevel="3" thickBot="1">
      <c r="A15" s="93" t="s">
        <v>133</v>
      </c>
      <c r="B15" s="89">
        <v>951</v>
      </c>
      <c r="C15" s="90" t="s">
        <v>6</v>
      </c>
      <c r="D15" s="90" t="s">
        <v>250</v>
      </c>
      <c r="E15" s="90" t="s">
        <v>5</v>
      </c>
      <c r="F15" s="90"/>
      <c r="G15" s="16">
        <f>G16</f>
        <v>2308.6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63"/>
      <c r="Y15" s="59"/>
      <c r="Z15" s="16">
        <f>Z16</f>
        <v>2413.5</v>
      </c>
    </row>
    <row r="16" spans="1:26" ht="31.5" customHeight="1" outlineLevel="3" thickBot="1">
      <c r="A16" s="5" t="s">
        <v>90</v>
      </c>
      <c r="B16" s="21">
        <v>951</v>
      </c>
      <c r="C16" s="6" t="s">
        <v>6</v>
      </c>
      <c r="D16" s="6" t="s">
        <v>250</v>
      </c>
      <c r="E16" s="6" t="s">
        <v>87</v>
      </c>
      <c r="F16" s="6"/>
      <c r="G16" s="7">
        <f>G17+G18+G19</f>
        <v>2308.6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63"/>
      <c r="Y16" s="59"/>
      <c r="Z16" s="7">
        <f>Z17+Z18+Z19</f>
        <v>2413.5</v>
      </c>
    </row>
    <row r="17" spans="1:26" ht="20.25" customHeight="1" outlineLevel="3" thickBot="1">
      <c r="A17" s="87" t="s">
        <v>244</v>
      </c>
      <c r="B17" s="91">
        <v>951</v>
      </c>
      <c r="C17" s="92" t="s">
        <v>6</v>
      </c>
      <c r="D17" s="92" t="s">
        <v>250</v>
      </c>
      <c r="E17" s="92" t="s">
        <v>88</v>
      </c>
      <c r="F17" s="92"/>
      <c r="G17" s="97">
        <v>1876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  <c r="Z17" s="97">
        <v>1968</v>
      </c>
    </row>
    <row r="18" spans="1:26" ht="30.75" customHeight="1" outlineLevel="4" thickBot="1">
      <c r="A18" s="87" t="s">
        <v>246</v>
      </c>
      <c r="B18" s="91">
        <v>951</v>
      </c>
      <c r="C18" s="92" t="s">
        <v>6</v>
      </c>
      <c r="D18" s="92" t="s">
        <v>250</v>
      </c>
      <c r="E18" s="92" t="s">
        <v>89</v>
      </c>
      <c r="F18" s="92"/>
      <c r="G18" s="97">
        <v>0</v>
      </c>
      <c r="H18" s="34">
        <f aca="true" t="shared" si="3" ref="H18:X18">H20</f>
        <v>1204.8</v>
      </c>
      <c r="I18" s="34">
        <f t="shared" si="3"/>
        <v>1204.8</v>
      </c>
      <c r="J18" s="34">
        <f t="shared" si="3"/>
        <v>1204.8</v>
      </c>
      <c r="K18" s="34">
        <f t="shared" si="3"/>
        <v>1204.8</v>
      </c>
      <c r="L18" s="34">
        <f t="shared" si="3"/>
        <v>1204.8</v>
      </c>
      <c r="M18" s="34">
        <f t="shared" si="3"/>
        <v>1204.8</v>
      </c>
      <c r="N18" s="34">
        <f t="shared" si="3"/>
        <v>1204.8</v>
      </c>
      <c r="O18" s="34">
        <f t="shared" si="3"/>
        <v>1204.8</v>
      </c>
      <c r="P18" s="34">
        <f t="shared" si="3"/>
        <v>1204.8</v>
      </c>
      <c r="Q18" s="34">
        <f t="shared" si="3"/>
        <v>1204.8</v>
      </c>
      <c r="R18" s="34">
        <f t="shared" si="3"/>
        <v>1204.8</v>
      </c>
      <c r="S18" s="34">
        <f t="shared" si="3"/>
        <v>1204.8</v>
      </c>
      <c r="T18" s="34">
        <f t="shared" si="3"/>
        <v>1204.8</v>
      </c>
      <c r="U18" s="34">
        <f t="shared" si="3"/>
        <v>1204.8</v>
      </c>
      <c r="V18" s="34">
        <f t="shared" si="3"/>
        <v>1204.8</v>
      </c>
      <c r="W18" s="34">
        <f t="shared" si="3"/>
        <v>1204.8</v>
      </c>
      <c r="X18" s="64">
        <f t="shared" si="3"/>
        <v>1147.63638</v>
      </c>
      <c r="Y18" s="59" t="e">
        <f t="shared" si="0"/>
        <v>#DIV/0!</v>
      </c>
      <c r="Z18" s="97">
        <v>0</v>
      </c>
    </row>
    <row r="19" spans="1:26" ht="48" outlineLevel="4" thickBot="1">
      <c r="A19" s="87" t="s">
        <v>239</v>
      </c>
      <c r="B19" s="91">
        <v>951</v>
      </c>
      <c r="C19" s="92" t="s">
        <v>6</v>
      </c>
      <c r="D19" s="92" t="s">
        <v>250</v>
      </c>
      <c r="E19" s="92" t="s">
        <v>240</v>
      </c>
      <c r="F19" s="92"/>
      <c r="G19" s="97">
        <v>432.6</v>
      </c>
      <c r="H19" s="5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81"/>
      <c r="Y19" s="59"/>
      <c r="Z19" s="97">
        <v>445.5</v>
      </c>
    </row>
    <row r="20" spans="1:26" ht="47.25" customHeight="1" outlineLevel="5" thickBot="1">
      <c r="A20" s="8" t="s">
        <v>25</v>
      </c>
      <c r="B20" s="19">
        <v>951</v>
      </c>
      <c r="C20" s="9" t="s">
        <v>17</v>
      </c>
      <c r="D20" s="9" t="s">
        <v>247</v>
      </c>
      <c r="E20" s="9" t="s">
        <v>5</v>
      </c>
      <c r="F20" s="9"/>
      <c r="G20" s="155">
        <f>G21</f>
        <v>4946.7</v>
      </c>
      <c r="H20" s="26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  <c r="W20" s="44">
        <v>1204.8</v>
      </c>
      <c r="X20" s="65">
        <v>1147.63638</v>
      </c>
      <c r="Y20" s="59">
        <f t="shared" si="0"/>
        <v>23.200040026684455</v>
      </c>
      <c r="Z20" s="155">
        <f>Z21</f>
        <v>5176.6</v>
      </c>
    </row>
    <row r="21" spans="1:26" ht="32.25" outlineLevel="5" thickBot="1">
      <c r="A21" s="111" t="s">
        <v>131</v>
      </c>
      <c r="B21" s="19">
        <v>951</v>
      </c>
      <c r="C21" s="11" t="s">
        <v>17</v>
      </c>
      <c r="D21" s="11" t="s">
        <v>248</v>
      </c>
      <c r="E21" s="11" t="s">
        <v>5</v>
      </c>
      <c r="F21" s="11"/>
      <c r="G21" s="156">
        <f>G22</f>
        <v>4946.7</v>
      </c>
      <c r="H21" s="5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75"/>
      <c r="Y21" s="59"/>
      <c r="Z21" s="156">
        <f>Z22</f>
        <v>5176.6</v>
      </c>
    </row>
    <row r="22" spans="1:26" ht="32.25" outlineLevel="5" thickBot="1">
      <c r="A22" s="111" t="s">
        <v>132</v>
      </c>
      <c r="B22" s="19">
        <v>951</v>
      </c>
      <c r="C22" s="11" t="s">
        <v>17</v>
      </c>
      <c r="D22" s="11" t="s">
        <v>249</v>
      </c>
      <c r="E22" s="11" t="s">
        <v>5</v>
      </c>
      <c r="F22" s="11"/>
      <c r="G22" s="156">
        <f>G23+G36+G42</f>
        <v>4946.7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5"/>
      <c r="Y22" s="59"/>
      <c r="Z22" s="156">
        <f>Z23+Z36+Z42</f>
        <v>5176.6</v>
      </c>
    </row>
    <row r="23" spans="1:26" ht="49.5" customHeight="1" outlineLevel="6" thickBot="1">
      <c r="A23" s="112" t="s">
        <v>195</v>
      </c>
      <c r="B23" s="129">
        <v>951</v>
      </c>
      <c r="C23" s="90" t="s">
        <v>17</v>
      </c>
      <c r="D23" s="90" t="s">
        <v>251</v>
      </c>
      <c r="E23" s="90" t="s">
        <v>5</v>
      </c>
      <c r="F23" s="90"/>
      <c r="G23" s="157">
        <f>G24+G28+G33+G30</f>
        <v>2874.7</v>
      </c>
      <c r="H23" s="31" t="e">
        <f aca="true" t="shared" si="4" ref="H23:X23">H24</f>
        <v>#REF!</v>
      </c>
      <c r="I23" s="31" t="e">
        <f t="shared" si="4"/>
        <v>#REF!</v>
      </c>
      <c r="J23" s="31" t="e">
        <f t="shared" si="4"/>
        <v>#REF!</v>
      </c>
      <c r="K23" s="31" t="e">
        <f t="shared" si="4"/>
        <v>#REF!</v>
      </c>
      <c r="L23" s="31" t="e">
        <f t="shared" si="4"/>
        <v>#REF!</v>
      </c>
      <c r="M23" s="31" t="e">
        <f t="shared" si="4"/>
        <v>#REF!</v>
      </c>
      <c r="N23" s="31" t="e">
        <f t="shared" si="4"/>
        <v>#REF!</v>
      </c>
      <c r="O23" s="31" t="e">
        <f t="shared" si="4"/>
        <v>#REF!</v>
      </c>
      <c r="P23" s="31" t="e">
        <f t="shared" si="4"/>
        <v>#REF!</v>
      </c>
      <c r="Q23" s="31" t="e">
        <f t="shared" si="4"/>
        <v>#REF!</v>
      </c>
      <c r="R23" s="31" t="e">
        <f t="shared" si="4"/>
        <v>#REF!</v>
      </c>
      <c r="S23" s="31" t="e">
        <f t="shared" si="4"/>
        <v>#REF!</v>
      </c>
      <c r="T23" s="31" t="e">
        <f t="shared" si="4"/>
        <v>#REF!</v>
      </c>
      <c r="U23" s="31" t="e">
        <f t="shared" si="4"/>
        <v>#REF!</v>
      </c>
      <c r="V23" s="31" t="e">
        <f t="shared" si="4"/>
        <v>#REF!</v>
      </c>
      <c r="W23" s="31" t="e">
        <f t="shared" si="4"/>
        <v>#REF!</v>
      </c>
      <c r="X23" s="66" t="e">
        <f t="shared" si="4"/>
        <v>#REF!</v>
      </c>
      <c r="Y23" s="59" t="e">
        <f>X23/G23*100</f>
        <v>#REF!</v>
      </c>
      <c r="Z23" s="157">
        <f>Z24+Z28+Z33+Z30</f>
        <v>2964.6</v>
      </c>
    </row>
    <row r="24" spans="1:26" ht="33" customHeight="1" outlineLevel="6" thickBot="1">
      <c r="A24" s="5" t="s">
        <v>90</v>
      </c>
      <c r="B24" s="21">
        <v>951</v>
      </c>
      <c r="C24" s="6" t="s">
        <v>17</v>
      </c>
      <c r="D24" s="6" t="s">
        <v>251</v>
      </c>
      <c r="E24" s="6" t="s">
        <v>87</v>
      </c>
      <c r="F24" s="6"/>
      <c r="G24" s="158">
        <f>G25+G26+G27</f>
        <v>2670</v>
      </c>
      <c r="H24" s="32" t="e">
        <f>H25+H38+#REF!</f>
        <v>#REF!</v>
      </c>
      <c r="I24" s="32" t="e">
        <f>I25+I38+#REF!</f>
        <v>#REF!</v>
      </c>
      <c r="J24" s="32" t="e">
        <f>J25+J38+#REF!</f>
        <v>#REF!</v>
      </c>
      <c r="K24" s="32" t="e">
        <f>K25+K38+#REF!</f>
        <v>#REF!</v>
      </c>
      <c r="L24" s="32" t="e">
        <f>L25+L38+#REF!</f>
        <v>#REF!</v>
      </c>
      <c r="M24" s="32" t="e">
        <f>M25+M38+#REF!</f>
        <v>#REF!</v>
      </c>
      <c r="N24" s="32" t="e">
        <f>N25+N38+#REF!</f>
        <v>#REF!</v>
      </c>
      <c r="O24" s="32" t="e">
        <f>O25+O38+#REF!</f>
        <v>#REF!</v>
      </c>
      <c r="P24" s="32" t="e">
        <f>P25+P38+#REF!</f>
        <v>#REF!</v>
      </c>
      <c r="Q24" s="32" t="e">
        <f>Q25+Q38+#REF!</f>
        <v>#REF!</v>
      </c>
      <c r="R24" s="32" t="e">
        <f>R25+R38+#REF!</f>
        <v>#REF!</v>
      </c>
      <c r="S24" s="32" t="e">
        <f>S25+S38+#REF!</f>
        <v>#REF!</v>
      </c>
      <c r="T24" s="32" t="e">
        <f>T25+T38+#REF!</f>
        <v>#REF!</v>
      </c>
      <c r="U24" s="32" t="e">
        <f>U25+U38+#REF!</f>
        <v>#REF!</v>
      </c>
      <c r="V24" s="32" t="e">
        <f>V25+V38+#REF!</f>
        <v>#REF!</v>
      </c>
      <c r="W24" s="32" t="e">
        <f>W25+W38+#REF!</f>
        <v>#REF!</v>
      </c>
      <c r="X24" s="67" t="e">
        <f>X25+X38+#REF!</f>
        <v>#REF!</v>
      </c>
      <c r="Y24" s="59" t="e">
        <f>X24/G24*100</f>
        <v>#REF!</v>
      </c>
      <c r="Z24" s="158">
        <f>Z25+Z26+Z27</f>
        <v>2740</v>
      </c>
    </row>
    <row r="25" spans="1:26" ht="18.75" customHeight="1" outlineLevel="6" thickBot="1">
      <c r="A25" s="87" t="s">
        <v>244</v>
      </c>
      <c r="B25" s="91">
        <v>951</v>
      </c>
      <c r="C25" s="92" t="s">
        <v>17</v>
      </c>
      <c r="D25" s="92" t="s">
        <v>251</v>
      </c>
      <c r="E25" s="92" t="s">
        <v>88</v>
      </c>
      <c r="F25" s="92"/>
      <c r="G25" s="159">
        <v>2050</v>
      </c>
      <c r="H25" s="34">
        <f aca="true" t="shared" si="5" ref="H25:X25">H26</f>
        <v>2414.5</v>
      </c>
      <c r="I25" s="34">
        <f t="shared" si="5"/>
        <v>2414.5</v>
      </c>
      <c r="J25" s="34">
        <f t="shared" si="5"/>
        <v>2414.5</v>
      </c>
      <c r="K25" s="34">
        <f t="shared" si="5"/>
        <v>2414.5</v>
      </c>
      <c r="L25" s="34">
        <f t="shared" si="5"/>
        <v>2414.5</v>
      </c>
      <c r="M25" s="34">
        <f t="shared" si="5"/>
        <v>2414.5</v>
      </c>
      <c r="N25" s="34">
        <f t="shared" si="5"/>
        <v>2414.5</v>
      </c>
      <c r="O25" s="34">
        <f t="shared" si="5"/>
        <v>2414.5</v>
      </c>
      <c r="P25" s="34">
        <f t="shared" si="5"/>
        <v>2414.5</v>
      </c>
      <c r="Q25" s="34">
        <f t="shared" si="5"/>
        <v>2414.5</v>
      </c>
      <c r="R25" s="34">
        <f t="shared" si="5"/>
        <v>2414.5</v>
      </c>
      <c r="S25" s="34">
        <f t="shared" si="5"/>
        <v>2414.5</v>
      </c>
      <c r="T25" s="34">
        <f t="shared" si="5"/>
        <v>2414.5</v>
      </c>
      <c r="U25" s="34">
        <f t="shared" si="5"/>
        <v>2414.5</v>
      </c>
      <c r="V25" s="34">
        <f t="shared" si="5"/>
        <v>2414.5</v>
      </c>
      <c r="W25" s="34">
        <f t="shared" si="5"/>
        <v>2414.5</v>
      </c>
      <c r="X25" s="64">
        <f t="shared" si="5"/>
        <v>1860.127</v>
      </c>
      <c r="Y25" s="59">
        <f>X25/G25*100</f>
        <v>90.73790243902438</v>
      </c>
      <c r="Z25" s="159">
        <v>2100</v>
      </c>
    </row>
    <row r="26" spans="1:26" ht="36" customHeight="1" outlineLevel="6" thickBot="1">
      <c r="A26" s="87" t="s">
        <v>246</v>
      </c>
      <c r="B26" s="91">
        <v>951</v>
      </c>
      <c r="C26" s="92" t="s">
        <v>17</v>
      </c>
      <c r="D26" s="92" t="s">
        <v>251</v>
      </c>
      <c r="E26" s="92" t="s">
        <v>89</v>
      </c>
      <c r="F26" s="92"/>
      <c r="G26" s="159">
        <v>0</v>
      </c>
      <c r="H26" s="26">
        <v>2414.5</v>
      </c>
      <c r="I26" s="7">
        <v>2414.5</v>
      </c>
      <c r="J26" s="7">
        <v>2414.5</v>
      </c>
      <c r="K26" s="7">
        <v>2414.5</v>
      </c>
      <c r="L26" s="7">
        <v>2414.5</v>
      </c>
      <c r="M26" s="7">
        <v>2414.5</v>
      </c>
      <c r="N26" s="7">
        <v>2414.5</v>
      </c>
      <c r="O26" s="7">
        <v>2414.5</v>
      </c>
      <c r="P26" s="7">
        <v>2414.5</v>
      </c>
      <c r="Q26" s="7">
        <v>2414.5</v>
      </c>
      <c r="R26" s="7">
        <v>2414.5</v>
      </c>
      <c r="S26" s="7">
        <v>2414.5</v>
      </c>
      <c r="T26" s="7">
        <v>2414.5</v>
      </c>
      <c r="U26" s="7">
        <v>2414.5</v>
      </c>
      <c r="V26" s="7">
        <v>2414.5</v>
      </c>
      <c r="W26" s="44">
        <v>2414.5</v>
      </c>
      <c r="X26" s="65">
        <v>1860.127</v>
      </c>
      <c r="Y26" s="59" t="e">
        <f>X26/G26*100</f>
        <v>#DIV/0!</v>
      </c>
      <c r="Z26" s="159">
        <v>0</v>
      </c>
    </row>
    <row r="27" spans="1:26" ht="48" outlineLevel="6" thickBot="1">
      <c r="A27" s="87" t="s">
        <v>239</v>
      </c>
      <c r="B27" s="91">
        <v>951</v>
      </c>
      <c r="C27" s="92" t="s">
        <v>17</v>
      </c>
      <c r="D27" s="92" t="s">
        <v>251</v>
      </c>
      <c r="E27" s="92" t="s">
        <v>240</v>
      </c>
      <c r="F27" s="92"/>
      <c r="G27" s="159">
        <v>620</v>
      </c>
      <c r="H27" s="5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75"/>
      <c r="Y27" s="59"/>
      <c r="Z27" s="159">
        <v>640</v>
      </c>
    </row>
    <row r="28" spans="1:26" ht="32.25" outlineLevel="6" thickBot="1">
      <c r="A28" s="5" t="s">
        <v>96</v>
      </c>
      <c r="B28" s="21">
        <v>951</v>
      </c>
      <c r="C28" s="6" t="s">
        <v>17</v>
      </c>
      <c r="D28" s="6" t="s">
        <v>251</v>
      </c>
      <c r="E28" s="6" t="s">
        <v>91</v>
      </c>
      <c r="F28" s="6"/>
      <c r="G28" s="150">
        <f>G29</f>
        <v>0</v>
      </c>
      <c r="H28" s="5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75"/>
      <c r="Y28" s="59"/>
      <c r="Z28" s="150">
        <f>Z29</f>
        <v>0</v>
      </c>
    </row>
    <row r="29" spans="1:26" ht="32.25" outlineLevel="6" thickBot="1">
      <c r="A29" s="87" t="s">
        <v>97</v>
      </c>
      <c r="B29" s="91">
        <v>951</v>
      </c>
      <c r="C29" s="92" t="s">
        <v>17</v>
      </c>
      <c r="D29" s="92" t="s">
        <v>251</v>
      </c>
      <c r="E29" s="92" t="s">
        <v>92</v>
      </c>
      <c r="F29" s="92"/>
      <c r="G29" s="151">
        <v>0</v>
      </c>
      <c r="H29" s="5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75"/>
      <c r="Y29" s="59"/>
      <c r="Z29" s="151">
        <v>0</v>
      </c>
    </row>
    <row r="30" spans="1:26" ht="16.5" outlineLevel="6" thickBot="1">
      <c r="A30" s="5" t="s">
        <v>335</v>
      </c>
      <c r="B30" s="21">
        <v>951</v>
      </c>
      <c r="C30" s="6" t="s">
        <v>17</v>
      </c>
      <c r="D30" s="6" t="s">
        <v>251</v>
      </c>
      <c r="E30" s="6" t="s">
        <v>336</v>
      </c>
      <c r="F30" s="6"/>
      <c r="G30" s="150">
        <f>G31+G32</f>
        <v>199.7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  <c r="Z30" s="150">
        <f>Z31+Z32</f>
        <v>219.6</v>
      </c>
    </row>
    <row r="31" spans="1:26" ht="16.5" outlineLevel="6" thickBot="1">
      <c r="A31" s="87" t="s">
        <v>337</v>
      </c>
      <c r="B31" s="91">
        <v>951</v>
      </c>
      <c r="C31" s="92" t="s">
        <v>17</v>
      </c>
      <c r="D31" s="92" t="s">
        <v>251</v>
      </c>
      <c r="E31" s="92" t="s">
        <v>338</v>
      </c>
      <c r="F31" s="92"/>
      <c r="G31" s="151">
        <v>199.7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  <c r="Z31" s="151">
        <v>219.6</v>
      </c>
    </row>
    <row r="32" spans="1:26" ht="16.5" outlineLevel="6" thickBot="1">
      <c r="A32" s="87" t="s">
        <v>211</v>
      </c>
      <c r="B32" s="91">
        <v>951</v>
      </c>
      <c r="C32" s="92" t="s">
        <v>17</v>
      </c>
      <c r="D32" s="92" t="s">
        <v>251</v>
      </c>
      <c r="E32" s="92" t="s">
        <v>210</v>
      </c>
      <c r="F32" s="92"/>
      <c r="G32" s="15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  <c r="Z32" s="151">
        <v>0</v>
      </c>
    </row>
    <row r="33" spans="1:26" ht="16.5" outlineLevel="6" thickBot="1">
      <c r="A33" s="5" t="s">
        <v>98</v>
      </c>
      <c r="B33" s="21">
        <v>951</v>
      </c>
      <c r="C33" s="6" t="s">
        <v>17</v>
      </c>
      <c r="D33" s="6" t="s">
        <v>251</v>
      </c>
      <c r="E33" s="6" t="s">
        <v>93</v>
      </c>
      <c r="F33" s="6"/>
      <c r="G33" s="150">
        <f>G34+G35</f>
        <v>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  <c r="Z33" s="150">
        <f>Z34+Z35</f>
        <v>5</v>
      </c>
    </row>
    <row r="34" spans="1:26" ht="32.25" outlineLevel="6" thickBot="1">
      <c r="A34" s="87" t="s">
        <v>99</v>
      </c>
      <c r="B34" s="91">
        <v>951</v>
      </c>
      <c r="C34" s="92" t="s">
        <v>17</v>
      </c>
      <c r="D34" s="92" t="s">
        <v>251</v>
      </c>
      <c r="E34" s="92" t="s">
        <v>94</v>
      </c>
      <c r="F34" s="92"/>
      <c r="G34" s="151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  <c r="Z34" s="151">
        <v>0</v>
      </c>
    </row>
    <row r="35" spans="1:26" ht="16.5" outlineLevel="6" thickBot="1">
      <c r="A35" s="87" t="s">
        <v>100</v>
      </c>
      <c r="B35" s="91">
        <v>951</v>
      </c>
      <c r="C35" s="92" t="s">
        <v>17</v>
      </c>
      <c r="D35" s="92" t="s">
        <v>251</v>
      </c>
      <c r="E35" s="92" t="s">
        <v>95</v>
      </c>
      <c r="F35" s="92"/>
      <c r="G35" s="151">
        <v>5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  <c r="Z35" s="151">
        <v>5</v>
      </c>
    </row>
    <row r="36" spans="1:26" ht="18.75" customHeight="1" outlineLevel="6" thickBot="1">
      <c r="A36" s="93" t="s">
        <v>134</v>
      </c>
      <c r="B36" s="89">
        <v>951</v>
      </c>
      <c r="C36" s="90" t="s">
        <v>17</v>
      </c>
      <c r="D36" s="90" t="s">
        <v>252</v>
      </c>
      <c r="E36" s="90" t="s">
        <v>5</v>
      </c>
      <c r="F36" s="90"/>
      <c r="G36" s="149">
        <f>G37</f>
        <v>2072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  <c r="Z36" s="149">
        <f>Z37</f>
        <v>2212</v>
      </c>
    </row>
    <row r="37" spans="1:26" ht="32.25" outlineLevel="6" thickBot="1">
      <c r="A37" s="5" t="s">
        <v>90</v>
      </c>
      <c r="B37" s="21">
        <v>951</v>
      </c>
      <c r="C37" s="6" t="s">
        <v>17</v>
      </c>
      <c r="D37" s="6" t="s">
        <v>252</v>
      </c>
      <c r="E37" s="6" t="s">
        <v>87</v>
      </c>
      <c r="F37" s="6"/>
      <c r="G37" s="150">
        <f>G38+G39+G41+G40</f>
        <v>2072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  <c r="Z37" s="150">
        <f>Z38+Z39+Z41+Z40</f>
        <v>2212</v>
      </c>
    </row>
    <row r="38" spans="1:26" ht="18" customHeight="1" outlineLevel="6" thickBot="1">
      <c r="A38" s="87" t="s">
        <v>244</v>
      </c>
      <c r="B38" s="91">
        <v>951</v>
      </c>
      <c r="C38" s="92" t="s">
        <v>17</v>
      </c>
      <c r="D38" s="92" t="s">
        <v>252</v>
      </c>
      <c r="E38" s="92" t="s">
        <v>88</v>
      </c>
      <c r="F38" s="92"/>
      <c r="G38" s="159">
        <v>1450</v>
      </c>
      <c r="H38" s="34">
        <f aca="true" t="shared" si="6" ref="H38:X38">H39</f>
        <v>1331.7</v>
      </c>
      <c r="I38" s="34">
        <f t="shared" si="6"/>
        <v>1331.7</v>
      </c>
      <c r="J38" s="34">
        <f t="shared" si="6"/>
        <v>1331.7</v>
      </c>
      <c r="K38" s="34">
        <f t="shared" si="6"/>
        <v>1331.7</v>
      </c>
      <c r="L38" s="34">
        <f t="shared" si="6"/>
        <v>1331.7</v>
      </c>
      <c r="M38" s="34">
        <f t="shared" si="6"/>
        <v>1331.7</v>
      </c>
      <c r="N38" s="34">
        <f t="shared" si="6"/>
        <v>1331.7</v>
      </c>
      <c r="O38" s="34">
        <f t="shared" si="6"/>
        <v>1331.7</v>
      </c>
      <c r="P38" s="34">
        <f t="shared" si="6"/>
        <v>1331.7</v>
      </c>
      <c r="Q38" s="34">
        <f t="shared" si="6"/>
        <v>1331.7</v>
      </c>
      <c r="R38" s="34">
        <f t="shared" si="6"/>
        <v>1331.7</v>
      </c>
      <c r="S38" s="34">
        <f t="shared" si="6"/>
        <v>1331.7</v>
      </c>
      <c r="T38" s="34">
        <f t="shared" si="6"/>
        <v>1331.7</v>
      </c>
      <c r="U38" s="34">
        <f t="shared" si="6"/>
        <v>1331.7</v>
      </c>
      <c r="V38" s="34">
        <f t="shared" si="6"/>
        <v>1331.7</v>
      </c>
      <c r="W38" s="34">
        <f t="shared" si="6"/>
        <v>1331.7</v>
      </c>
      <c r="X38" s="68">
        <f t="shared" si="6"/>
        <v>874.3892</v>
      </c>
      <c r="Y38" s="59">
        <f>X38/G38*100</f>
        <v>60.302703448275864</v>
      </c>
      <c r="Z38" s="159">
        <v>1550</v>
      </c>
    </row>
    <row r="39" spans="1:26" ht="34.5" customHeight="1" outlineLevel="6" thickBot="1">
      <c r="A39" s="87" t="s">
        <v>246</v>
      </c>
      <c r="B39" s="91">
        <v>951</v>
      </c>
      <c r="C39" s="92" t="s">
        <v>17</v>
      </c>
      <c r="D39" s="92" t="s">
        <v>252</v>
      </c>
      <c r="E39" s="92" t="s">
        <v>89</v>
      </c>
      <c r="F39" s="92"/>
      <c r="G39" s="151">
        <v>0</v>
      </c>
      <c r="H39" s="26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  <c r="W39" s="44">
        <v>1331.7</v>
      </c>
      <c r="X39" s="65">
        <v>874.3892</v>
      </c>
      <c r="Y39" s="59" t="e">
        <f>X39/G39*100</f>
        <v>#DIV/0!</v>
      </c>
      <c r="Z39" s="151">
        <v>0</v>
      </c>
    </row>
    <row r="40" spans="1:26" ht="32.25" outlineLevel="6" thickBot="1">
      <c r="A40" s="87" t="s">
        <v>103</v>
      </c>
      <c r="B40" s="91">
        <v>951</v>
      </c>
      <c r="C40" s="92" t="s">
        <v>17</v>
      </c>
      <c r="D40" s="92" t="s">
        <v>252</v>
      </c>
      <c r="E40" s="92" t="s">
        <v>339</v>
      </c>
      <c r="F40" s="92"/>
      <c r="G40" s="151">
        <v>192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  <c r="Z40" s="151">
        <v>192</v>
      </c>
    </row>
    <row r="41" spans="1:26" ht="48" outlineLevel="6" thickBot="1">
      <c r="A41" s="87" t="s">
        <v>239</v>
      </c>
      <c r="B41" s="91">
        <v>951</v>
      </c>
      <c r="C41" s="92" t="s">
        <v>17</v>
      </c>
      <c r="D41" s="92" t="s">
        <v>252</v>
      </c>
      <c r="E41" s="92" t="s">
        <v>240</v>
      </c>
      <c r="F41" s="92"/>
      <c r="G41" s="151">
        <v>430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  <c r="Z41" s="151">
        <v>470</v>
      </c>
    </row>
    <row r="42" spans="1:26" ht="19.5" customHeight="1" outlineLevel="6" thickBot="1">
      <c r="A42" s="93" t="s">
        <v>136</v>
      </c>
      <c r="B42" s="89">
        <v>951</v>
      </c>
      <c r="C42" s="90" t="s">
        <v>17</v>
      </c>
      <c r="D42" s="90" t="s">
        <v>253</v>
      </c>
      <c r="E42" s="90" t="s">
        <v>5</v>
      </c>
      <c r="F42" s="90"/>
      <c r="G42" s="149">
        <f>G43</f>
        <v>0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81"/>
      <c r="Y42" s="59"/>
      <c r="Z42" s="149">
        <f>Z43</f>
        <v>0</v>
      </c>
    </row>
    <row r="43" spans="1:26" ht="21" customHeight="1" outlineLevel="6" thickBot="1">
      <c r="A43" s="5" t="s">
        <v>106</v>
      </c>
      <c r="B43" s="21">
        <v>951</v>
      </c>
      <c r="C43" s="6" t="s">
        <v>17</v>
      </c>
      <c r="D43" s="6" t="s">
        <v>253</v>
      </c>
      <c r="E43" s="6" t="s">
        <v>212</v>
      </c>
      <c r="F43" s="6"/>
      <c r="G43" s="150">
        <v>0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  <c r="Z43" s="150">
        <v>0</v>
      </c>
    </row>
    <row r="44" spans="1:26" ht="51" customHeight="1" outlineLevel="6" thickBot="1">
      <c r="A44" s="8" t="s">
        <v>26</v>
      </c>
      <c r="B44" s="19">
        <v>951</v>
      </c>
      <c r="C44" s="9" t="s">
        <v>7</v>
      </c>
      <c r="D44" s="9" t="s">
        <v>247</v>
      </c>
      <c r="E44" s="9" t="s">
        <v>5</v>
      </c>
      <c r="F44" s="9"/>
      <c r="G44" s="10">
        <f>G45</f>
        <v>9054.099999999999</v>
      </c>
      <c r="H44" s="26">
        <v>96</v>
      </c>
      <c r="I44" s="7">
        <v>96</v>
      </c>
      <c r="J44" s="7">
        <v>96</v>
      </c>
      <c r="K44" s="7">
        <v>96</v>
      </c>
      <c r="L44" s="7">
        <v>96</v>
      </c>
      <c r="M44" s="7">
        <v>96</v>
      </c>
      <c r="N44" s="7">
        <v>96</v>
      </c>
      <c r="O44" s="7">
        <v>96</v>
      </c>
      <c r="P44" s="7">
        <v>96</v>
      </c>
      <c r="Q44" s="7">
        <v>96</v>
      </c>
      <c r="R44" s="7">
        <v>96</v>
      </c>
      <c r="S44" s="7">
        <v>96</v>
      </c>
      <c r="T44" s="7">
        <v>96</v>
      </c>
      <c r="U44" s="7">
        <v>96</v>
      </c>
      <c r="V44" s="7">
        <v>96</v>
      </c>
      <c r="W44" s="44">
        <v>96</v>
      </c>
      <c r="X44" s="65">
        <v>141</v>
      </c>
      <c r="Y44" s="59">
        <f>X44/G44*100</f>
        <v>1.55730553009134</v>
      </c>
      <c r="Z44" s="10">
        <f>Z45</f>
        <v>9408.199999999999</v>
      </c>
    </row>
    <row r="45" spans="1:26" ht="32.25" outlineLevel="6" thickBot="1">
      <c r="A45" s="111" t="s">
        <v>131</v>
      </c>
      <c r="B45" s="19">
        <v>951</v>
      </c>
      <c r="C45" s="11" t="s">
        <v>7</v>
      </c>
      <c r="D45" s="11" t="s">
        <v>248</v>
      </c>
      <c r="E45" s="11" t="s">
        <v>5</v>
      </c>
      <c r="F45" s="11"/>
      <c r="G45" s="12">
        <f>G46</f>
        <v>9054.099999999999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  <c r="Z45" s="12">
        <f>Z46</f>
        <v>9408.199999999999</v>
      </c>
    </row>
    <row r="46" spans="1:26" ht="34.5" customHeight="1" outlineLevel="3" thickBot="1">
      <c r="A46" s="111" t="s">
        <v>132</v>
      </c>
      <c r="B46" s="19">
        <v>951</v>
      </c>
      <c r="C46" s="11" t="s">
        <v>7</v>
      </c>
      <c r="D46" s="11" t="s">
        <v>249</v>
      </c>
      <c r="E46" s="11" t="s">
        <v>5</v>
      </c>
      <c r="F46" s="11"/>
      <c r="G46" s="12">
        <f>G47</f>
        <v>9054.099999999999</v>
      </c>
      <c r="H46" s="31">
        <f aca="true" t="shared" si="7" ref="H46:X48">H47</f>
        <v>8918.7</v>
      </c>
      <c r="I46" s="31">
        <f t="shared" si="7"/>
        <v>8918.7</v>
      </c>
      <c r="J46" s="31">
        <f t="shared" si="7"/>
        <v>8918.7</v>
      </c>
      <c r="K46" s="31">
        <f t="shared" si="7"/>
        <v>8918.7</v>
      </c>
      <c r="L46" s="31">
        <f t="shared" si="7"/>
        <v>8918.7</v>
      </c>
      <c r="M46" s="31">
        <f t="shared" si="7"/>
        <v>8918.7</v>
      </c>
      <c r="N46" s="31">
        <f t="shared" si="7"/>
        <v>8918.7</v>
      </c>
      <c r="O46" s="31">
        <f t="shared" si="7"/>
        <v>8918.7</v>
      </c>
      <c r="P46" s="31">
        <f t="shared" si="7"/>
        <v>8918.7</v>
      </c>
      <c r="Q46" s="31">
        <f t="shared" si="7"/>
        <v>8918.7</v>
      </c>
      <c r="R46" s="31">
        <f t="shared" si="7"/>
        <v>8918.7</v>
      </c>
      <c r="S46" s="31">
        <f t="shared" si="7"/>
        <v>8918.7</v>
      </c>
      <c r="T46" s="31">
        <f t="shared" si="7"/>
        <v>8918.7</v>
      </c>
      <c r="U46" s="31">
        <f t="shared" si="7"/>
        <v>8918.7</v>
      </c>
      <c r="V46" s="31">
        <f t="shared" si="7"/>
        <v>8918.7</v>
      </c>
      <c r="W46" s="31">
        <f t="shared" si="7"/>
        <v>8918.7</v>
      </c>
      <c r="X46" s="66">
        <f t="shared" si="7"/>
        <v>5600.44265</v>
      </c>
      <c r="Y46" s="59">
        <f>X46/G46*100</f>
        <v>61.85532134613049</v>
      </c>
      <c r="Z46" s="12">
        <f>Z47</f>
        <v>9408.199999999999</v>
      </c>
    </row>
    <row r="47" spans="1:26" ht="49.5" customHeight="1" outlineLevel="3" thickBot="1">
      <c r="A47" s="112" t="s">
        <v>195</v>
      </c>
      <c r="B47" s="89">
        <v>951</v>
      </c>
      <c r="C47" s="90" t="s">
        <v>7</v>
      </c>
      <c r="D47" s="90" t="s">
        <v>251</v>
      </c>
      <c r="E47" s="90" t="s">
        <v>5</v>
      </c>
      <c r="F47" s="90"/>
      <c r="G47" s="16">
        <f>G48+G52+G54</f>
        <v>9054.099999999999</v>
      </c>
      <c r="H47" s="32">
        <f t="shared" si="7"/>
        <v>8918.7</v>
      </c>
      <c r="I47" s="32">
        <f t="shared" si="7"/>
        <v>8918.7</v>
      </c>
      <c r="J47" s="32">
        <f t="shared" si="7"/>
        <v>8918.7</v>
      </c>
      <c r="K47" s="32">
        <f t="shared" si="7"/>
        <v>8918.7</v>
      </c>
      <c r="L47" s="32">
        <f t="shared" si="7"/>
        <v>8918.7</v>
      </c>
      <c r="M47" s="32">
        <f t="shared" si="7"/>
        <v>8918.7</v>
      </c>
      <c r="N47" s="32">
        <f t="shared" si="7"/>
        <v>8918.7</v>
      </c>
      <c r="O47" s="32">
        <f t="shared" si="7"/>
        <v>8918.7</v>
      </c>
      <c r="P47" s="32">
        <f t="shared" si="7"/>
        <v>8918.7</v>
      </c>
      <c r="Q47" s="32">
        <f t="shared" si="7"/>
        <v>8918.7</v>
      </c>
      <c r="R47" s="32">
        <f t="shared" si="7"/>
        <v>8918.7</v>
      </c>
      <c r="S47" s="32">
        <f t="shared" si="7"/>
        <v>8918.7</v>
      </c>
      <c r="T47" s="32">
        <f t="shared" si="7"/>
        <v>8918.7</v>
      </c>
      <c r="U47" s="32">
        <f t="shared" si="7"/>
        <v>8918.7</v>
      </c>
      <c r="V47" s="32">
        <f t="shared" si="7"/>
        <v>8918.7</v>
      </c>
      <c r="W47" s="32">
        <f t="shared" si="7"/>
        <v>8918.7</v>
      </c>
      <c r="X47" s="67">
        <f t="shared" si="7"/>
        <v>5600.44265</v>
      </c>
      <c r="Y47" s="59">
        <f>X47/G47*100</f>
        <v>61.85532134613049</v>
      </c>
      <c r="Z47" s="16">
        <f>Z48+Z52+Z54</f>
        <v>9408.199999999999</v>
      </c>
    </row>
    <row r="48" spans="1:26" ht="32.25" outlineLevel="4" thickBot="1">
      <c r="A48" s="5" t="s">
        <v>90</v>
      </c>
      <c r="B48" s="21">
        <v>951</v>
      </c>
      <c r="C48" s="6" t="s">
        <v>7</v>
      </c>
      <c r="D48" s="6" t="s">
        <v>251</v>
      </c>
      <c r="E48" s="6" t="s">
        <v>87</v>
      </c>
      <c r="F48" s="6"/>
      <c r="G48" s="7">
        <f>G49+G50+G51</f>
        <v>8912.8</v>
      </c>
      <c r="H48" s="34">
        <f t="shared" si="7"/>
        <v>8918.7</v>
      </c>
      <c r="I48" s="34">
        <f t="shared" si="7"/>
        <v>8918.7</v>
      </c>
      <c r="J48" s="34">
        <f t="shared" si="7"/>
        <v>8918.7</v>
      </c>
      <c r="K48" s="34">
        <f t="shared" si="7"/>
        <v>8918.7</v>
      </c>
      <c r="L48" s="34">
        <f t="shared" si="7"/>
        <v>8918.7</v>
      </c>
      <c r="M48" s="34">
        <f t="shared" si="7"/>
        <v>8918.7</v>
      </c>
      <c r="N48" s="34">
        <f t="shared" si="7"/>
        <v>8918.7</v>
      </c>
      <c r="O48" s="34">
        <f t="shared" si="7"/>
        <v>8918.7</v>
      </c>
      <c r="P48" s="34">
        <f t="shared" si="7"/>
        <v>8918.7</v>
      </c>
      <c r="Q48" s="34">
        <f t="shared" si="7"/>
        <v>8918.7</v>
      </c>
      <c r="R48" s="34">
        <f t="shared" si="7"/>
        <v>8918.7</v>
      </c>
      <c r="S48" s="34">
        <f t="shared" si="7"/>
        <v>8918.7</v>
      </c>
      <c r="T48" s="34">
        <f t="shared" si="7"/>
        <v>8918.7</v>
      </c>
      <c r="U48" s="34">
        <f t="shared" si="7"/>
        <v>8918.7</v>
      </c>
      <c r="V48" s="34">
        <f t="shared" si="7"/>
        <v>8918.7</v>
      </c>
      <c r="W48" s="34">
        <f t="shared" si="7"/>
        <v>8918.7</v>
      </c>
      <c r="X48" s="64">
        <f t="shared" si="7"/>
        <v>5600.44265</v>
      </c>
      <c r="Y48" s="59">
        <f>X48/G48*100</f>
        <v>62.835951104030165</v>
      </c>
      <c r="Z48" s="7">
        <f>Z49+Z50+Z51</f>
        <v>9266.9</v>
      </c>
    </row>
    <row r="49" spans="1:26" ht="18" customHeight="1" outlineLevel="5" thickBot="1">
      <c r="A49" s="87" t="s">
        <v>244</v>
      </c>
      <c r="B49" s="91">
        <v>951</v>
      </c>
      <c r="C49" s="92" t="s">
        <v>7</v>
      </c>
      <c r="D49" s="92" t="s">
        <v>251</v>
      </c>
      <c r="E49" s="92" t="s">
        <v>88</v>
      </c>
      <c r="F49" s="92"/>
      <c r="G49" s="97">
        <v>6807.8</v>
      </c>
      <c r="H49" s="26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  <c r="W49" s="44">
        <v>8918.7</v>
      </c>
      <c r="X49" s="65">
        <v>5600.44265</v>
      </c>
      <c r="Y49" s="59">
        <f>X49/G49*100</f>
        <v>82.26508784041833</v>
      </c>
      <c r="Z49" s="97">
        <v>7079.9</v>
      </c>
    </row>
    <row r="50" spans="1:26" ht="31.5" customHeight="1" outlineLevel="5" thickBot="1">
      <c r="A50" s="87" t="s">
        <v>246</v>
      </c>
      <c r="B50" s="91">
        <v>951</v>
      </c>
      <c r="C50" s="92" t="s">
        <v>7</v>
      </c>
      <c r="D50" s="92" t="s">
        <v>251</v>
      </c>
      <c r="E50" s="92" t="s">
        <v>89</v>
      </c>
      <c r="F50" s="92"/>
      <c r="G50" s="97">
        <v>40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  <c r="Z50" s="97">
        <v>40</v>
      </c>
    </row>
    <row r="51" spans="1:26" ht="48" outlineLevel="5" thickBot="1">
      <c r="A51" s="87" t="s">
        <v>239</v>
      </c>
      <c r="B51" s="91">
        <v>951</v>
      </c>
      <c r="C51" s="92" t="s">
        <v>7</v>
      </c>
      <c r="D51" s="92" t="s">
        <v>251</v>
      </c>
      <c r="E51" s="92" t="s">
        <v>240</v>
      </c>
      <c r="F51" s="92"/>
      <c r="G51" s="97">
        <v>2065</v>
      </c>
      <c r="H51" s="55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75"/>
      <c r="Y51" s="59"/>
      <c r="Z51" s="97">
        <v>2147</v>
      </c>
    </row>
    <row r="52" spans="1:26" ht="32.25" outlineLevel="5" thickBot="1">
      <c r="A52" s="5" t="s">
        <v>96</v>
      </c>
      <c r="B52" s="21">
        <v>951</v>
      </c>
      <c r="C52" s="6" t="s">
        <v>7</v>
      </c>
      <c r="D52" s="6" t="s">
        <v>251</v>
      </c>
      <c r="E52" s="6" t="s">
        <v>91</v>
      </c>
      <c r="F52" s="6"/>
      <c r="G52" s="7">
        <f>G53</f>
        <v>0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  <c r="Z52" s="7">
        <f>Z53</f>
        <v>0</v>
      </c>
    </row>
    <row r="53" spans="1:26" ht="32.25" outlineLevel="5" thickBot="1">
      <c r="A53" s="87" t="s">
        <v>97</v>
      </c>
      <c r="B53" s="91">
        <v>951</v>
      </c>
      <c r="C53" s="92" t="s">
        <v>7</v>
      </c>
      <c r="D53" s="92" t="s">
        <v>251</v>
      </c>
      <c r="E53" s="92" t="s">
        <v>92</v>
      </c>
      <c r="F53" s="92"/>
      <c r="G53" s="97">
        <v>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  <c r="Z53" s="97">
        <v>0</v>
      </c>
    </row>
    <row r="54" spans="1:26" ht="16.5" outlineLevel="5" thickBot="1">
      <c r="A54" s="5" t="s">
        <v>98</v>
      </c>
      <c r="B54" s="21">
        <v>951</v>
      </c>
      <c r="C54" s="6" t="s">
        <v>7</v>
      </c>
      <c r="D54" s="6" t="s">
        <v>251</v>
      </c>
      <c r="E54" s="6" t="s">
        <v>93</v>
      </c>
      <c r="F54" s="6"/>
      <c r="G54" s="7">
        <f>G55+G56+G57</f>
        <v>141.3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  <c r="Z54" s="7">
        <f>Z55+Z56+Z57</f>
        <v>141.3</v>
      </c>
    </row>
    <row r="55" spans="1:26" ht="32.25" outlineLevel="5" thickBot="1">
      <c r="A55" s="87" t="s">
        <v>99</v>
      </c>
      <c r="B55" s="91">
        <v>951</v>
      </c>
      <c r="C55" s="92" t="s">
        <v>7</v>
      </c>
      <c r="D55" s="92" t="s">
        <v>251</v>
      </c>
      <c r="E55" s="92" t="s">
        <v>94</v>
      </c>
      <c r="F55" s="92"/>
      <c r="G55" s="97">
        <v>7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  <c r="Z55" s="97">
        <v>7</v>
      </c>
    </row>
    <row r="56" spans="1:26" ht="16.5" outlineLevel="5" thickBot="1">
      <c r="A56" s="87" t="s">
        <v>100</v>
      </c>
      <c r="B56" s="91">
        <v>951</v>
      </c>
      <c r="C56" s="92" t="s">
        <v>7</v>
      </c>
      <c r="D56" s="92" t="s">
        <v>251</v>
      </c>
      <c r="E56" s="92" t="s">
        <v>95</v>
      </c>
      <c r="F56" s="92"/>
      <c r="G56" s="97">
        <v>40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  <c r="Z56" s="97">
        <v>40</v>
      </c>
    </row>
    <row r="57" spans="1:26" ht="16.5" outlineLevel="5" thickBot="1">
      <c r="A57" s="154" t="s">
        <v>340</v>
      </c>
      <c r="B57" s="91">
        <v>951</v>
      </c>
      <c r="C57" s="92" t="s">
        <v>7</v>
      </c>
      <c r="D57" s="92" t="s">
        <v>251</v>
      </c>
      <c r="E57" s="92" t="s">
        <v>341</v>
      </c>
      <c r="F57" s="92"/>
      <c r="G57" s="97">
        <v>94.3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  <c r="Z57" s="97">
        <v>94.3</v>
      </c>
    </row>
    <row r="58" spans="1:26" ht="16.5" outlineLevel="5" thickBot="1">
      <c r="A58" s="8" t="s">
        <v>191</v>
      </c>
      <c r="B58" s="19">
        <v>951</v>
      </c>
      <c r="C58" s="9" t="s">
        <v>193</v>
      </c>
      <c r="D58" s="9" t="s">
        <v>247</v>
      </c>
      <c r="E58" s="9" t="s">
        <v>5</v>
      </c>
      <c r="F58" s="9"/>
      <c r="G58" s="10">
        <f>G59</f>
        <v>29.226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  <c r="Z58" s="140">
        <f>Z59</f>
        <v>30.646</v>
      </c>
    </row>
    <row r="59" spans="1:26" ht="32.25" outlineLevel="5" thickBot="1">
      <c r="A59" s="111" t="s">
        <v>131</v>
      </c>
      <c r="B59" s="19">
        <v>951</v>
      </c>
      <c r="C59" s="9" t="s">
        <v>193</v>
      </c>
      <c r="D59" s="9" t="s">
        <v>248</v>
      </c>
      <c r="E59" s="9" t="s">
        <v>5</v>
      </c>
      <c r="F59" s="9"/>
      <c r="G59" s="10">
        <f>G60</f>
        <v>29.226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  <c r="Z59" s="10">
        <f>Z60</f>
        <v>30.646</v>
      </c>
    </row>
    <row r="60" spans="1:26" ht="32.25" outlineLevel="5" thickBot="1">
      <c r="A60" s="111" t="s">
        <v>132</v>
      </c>
      <c r="B60" s="19">
        <v>951</v>
      </c>
      <c r="C60" s="9" t="s">
        <v>193</v>
      </c>
      <c r="D60" s="9" t="s">
        <v>249</v>
      </c>
      <c r="E60" s="9" t="s">
        <v>5</v>
      </c>
      <c r="F60" s="9"/>
      <c r="G60" s="10">
        <f>G61</f>
        <v>29.226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  <c r="Z60" s="10">
        <f>Z61</f>
        <v>30.646</v>
      </c>
    </row>
    <row r="61" spans="1:26" ht="32.25" outlineLevel="5" thickBot="1">
      <c r="A61" s="93" t="s">
        <v>192</v>
      </c>
      <c r="B61" s="89">
        <v>951</v>
      </c>
      <c r="C61" s="90" t="s">
        <v>193</v>
      </c>
      <c r="D61" s="90" t="s">
        <v>254</v>
      </c>
      <c r="E61" s="90" t="s">
        <v>5</v>
      </c>
      <c r="F61" s="90"/>
      <c r="G61" s="16">
        <f>G62</f>
        <v>29.226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  <c r="Z61" s="16">
        <f>Z62</f>
        <v>30.646</v>
      </c>
    </row>
    <row r="62" spans="1:26" ht="19.5" customHeight="1" outlineLevel="5" thickBot="1">
      <c r="A62" s="5" t="s">
        <v>96</v>
      </c>
      <c r="B62" s="21">
        <v>951</v>
      </c>
      <c r="C62" s="6" t="s">
        <v>193</v>
      </c>
      <c r="D62" s="6" t="s">
        <v>254</v>
      </c>
      <c r="E62" s="6" t="s">
        <v>91</v>
      </c>
      <c r="F62" s="6"/>
      <c r="G62" s="7">
        <f>G63</f>
        <v>29.226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  <c r="Z62" s="7">
        <f>Z63</f>
        <v>30.646</v>
      </c>
    </row>
    <row r="63" spans="1:26" ht="32.25" outlineLevel="5" thickBot="1">
      <c r="A63" s="87" t="s">
        <v>97</v>
      </c>
      <c r="B63" s="91">
        <v>951</v>
      </c>
      <c r="C63" s="92" t="s">
        <v>193</v>
      </c>
      <c r="D63" s="92" t="s">
        <v>254</v>
      </c>
      <c r="E63" s="92" t="s">
        <v>92</v>
      </c>
      <c r="F63" s="92"/>
      <c r="G63" s="97">
        <v>29.226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  <c r="Z63" s="97">
        <v>30.646</v>
      </c>
    </row>
    <row r="64" spans="1:26" ht="48" outlineLevel="5" thickBot="1">
      <c r="A64" s="8" t="s">
        <v>27</v>
      </c>
      <c r="B64" s="19">
        <v>951</v>
      </c>
      <c r="C64" s="9" t="s">
        <v>8</v>
      </c>
      <c r="D64" s="9" t="s">
        <v>247</v>
      </c>
      <c r="E64" s="9" t="s">
        <v>5</v>
      </c>
      <c r="F64" s="9"/>
      <c r="G64" s="140">
        <f>G65</f>
        <v>6822.8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  <c r="Z64" s="140">
        <f>Z65</f>
        <v>7132.9</v>
      </c>
    </row>
    <row r="65" spans="1:26" ht="34.5" customHeight="1" outlineLevel="3" thickBot="1">
      <c r="A65" s="111" t="s">
        <v>131</v>
      </c>
      <c r="B65" s="19">
        <v>951</v>
      </c>
      <c r="C65" s="11" t="s">
        <v>8</v>
      </c>
      <c r="D65" s="11" t="s">
        <v>248</v>
      </c>
      <c r="E65" s="11" t="s">
        <v>5</v>
      </c>
      <c r="F65" s="11"/>
      <c r="G65" s="143">
        <f>G66</f>
        <v>6822.8</v>
      </c>
      <c r="H65" s="31">
        <f aca="true" t="shared" si="8" ref="H65:X67">H66</f>
        <v>3284.2</v>
      </c>
      <c r="I65" s="31">
        <f t="shared" si="8"/>
        <v>3284.2</v>
      </c>
      <c r="J65" s="31">
        <f t="shared" si="8"/>
        <v>3284.2</v>
      </c>
      <c r="K65" s="31">
        <f t="shared" si="8"/>
        <v>3284.2</v>
      </c>
      <c r="L65" s="31">
        <f t="shared" si="8"/>
        <v>3284.2</v>
      </c>
      <c r="M65" s="31">
        <f t="shared" si="8"/>
        <v>3284.2</v>
      </c>
      <c r="N65" s="31">
        <f t="shared" si="8"/>
        <v>3284.2</v>
      </c>
      <c r="O65" s="31">
        <f t="shared" si="8"/>
        <v>3284.2</v>
      </c>
      <c r="P65" s="31">
        <f t="shared" si="8"/>
        <v>3284.2</v>
      </c>
      <c r="Q65" s="31">
        <f t="shared" si="8"/>
        <v>3284.2</v>
      </c>
      <c r="R65" s="31">
        <f t="shared" si="8"/>
        <v>3284.2</v>
      </c>
      <c r="S65" s="31">
        <f t="shared" si="8"/>
        <v>3284.2</v>
      </c>
      <c r="T65" s="31">
        <f t="shared" si="8"/>
        <v>3284.2</v>
      </c>
      <c r="U65" s="31">
        <f t="shared" si="8"/>
        <v>3284.2</v>
      </c>
      <c r="V65" s="31">
        <f t="shared" si="8"/>
        <v>3284.2</v>
      </c>
      <c r="W65" s="31">
        <f t="shared" si="8"/>
        <v>3284.2</v>
      </c>
      <c r="X65" s="66">
        <f t="shared" si="8"/>
        <v>2834.80374</v>
      </c>
      <c r="Y65" s="59">
        <f>X65/G65*100</f>
        <v>41.548979011549505</v>
      </c>
      <c r="Z65" s="143">
        <f>Z66</f>
        <v>7132.9</v>
      </c>
    </row>
    <row r="66" spans="1:26" ht="32.25" outlineLevel="3" thickBot="1">
      <c r="A66" s="111" t="s">
        <v>132</v>
      </c>
      <c r="B66" s="19">
        <v>951</v>
      </c>
      <c r="C66" s="11" t="s">
        <v>8</v>
      </c>
      <c r="D66" s="11" t="s">
        <v>249</v>
      </c>
      <c r="E66" s="11" t="s">
        <v>5</v>
      </c>
      <c r="F66" s="11"/>
      <c r="G66" s="143">
        <f>G67</f>
        <v>6822.8</v>
      </c>
      <c r="H66" s="32">
        <f t="shared" si="8"/>
        <v>3284.2</v>
      </c>
      <c r="I66" s="32">
        <f t="shared" si="8"/>
        <v>3284.2</v>
      </c>
      <c r="J66" s="32">
        <f t="shared" si="8"/>
        <v>3284.2</v>
      </c>
      <c r="K66" s="32">
        <f t="shared" si="8"/>
        <v>3284.2</v>
      </c>
      <c r="L66" s="32">
        <f t="shared" si="8"/>
        <v>3284.2</v>
      </c>
      <c r="M66" s="32">
        <f t="shared" si="8"/>
        <v>3284.2</v>
      </c>
      <c r="N66" s="32">
        <f t="shared" si="8"/>
        <v>3284.2</v>
      </c>
      <c r="O66" s="32">
        <f t="shared" si="8"/>
        <v>3284.2</v>
      </c>
      <c r="P66" s="32">
        <f t="shared" si="8"/>
        <v>3284.2</v>
      </c>
      <c r="Q66" s="32">
        <f t="shared" si="8"/>
        <v>3284.2</v>
      </c>
      <c r="R66" s="32">
        <f t="shared" si="8"/>
        <v>3284.2</v>
      </c>
      <c r="S66" s="32">
        <f t="shared" si="8"/>
        <v>3284.2</v>
      </c>
      <c r="T66" s="32">
        <f t="shared" si="8"/>
        <v>3284.2</v>
      </c>
      <c r="U66" s="32">
        <f t="shared" si="8"/>
        <v>3284.2</v>
      </c>
      <c r="V66" s="32">
        <f t="shared" si="8"/>
        <v>3284.2</v>
      </c>
      <c r="W66" s="32">
        <f t="shared" si="8"/>
        <v>3284.2</v>
      </c>
      <c r="X66" s="67">
        <f t="shared" si="8"/>
        <v>2834.80374</v>
      </c>
      <c r="Y66" s="59">
        <f>X66/G66*100</f>
        <v>41.548979011549505</v>
      </c>
      <c r="Z66" s="143">
        <f>Z67</f>
        <v>7132.9</v>
      </c>
    </row>
    <row r="67" spans="1:26" ht="48" outlineLevel="4" thickBot="1">
      <c r="A67" s="112" t="s">
        <v>195</v>
      </c>
      <c r="B67" s="89">
        <v>951</v>
      </c>
      <c r="C67" s="90" t="s">
        <v>8</v>
      </c>
      <c r="D67" s="90" t="s">
        <v>251</v>
      </c>
      <c r="E67" s="90" t="s">
        <v>5</v>
      </c>
      <c r="F67" s="90"/>
      <c r="G67" s="142">
        <f>G68+G72</f>
        <v>6822.8</v>
      </c>
      <c r="H67" s="34">
        <f t="shared" si="8"/>
        <v>3284.2</v>
      </c>
      <c r="I67" s="34">
        <f t="shared" si="8"/>
        <v>3284.2</v>
      </c>
      <c r="J67" s="34">
        <f t="shared" si="8"/>
        <v>3284.2</v>
      </c>
      <c r="K67" s="34">
        <f t="shared" si="8"/>
        <v>3284.2</v>
      </c>
      <c r="L67" s="34">
        <f t="shared" si="8"/>
        <v>3284.2</v>
      </c>
      <c r="M67" s="34">
        <f t="shared" si="8"/>
        <v>3284.2</v>
      </c>
      <c r="N67" s="34">
        <f t="shared" si="8"/>
        <v>3284.2</v>
      </c>
      <c r="O67" s="34">
        <f t="shared" si="8"/>
        <v>3284.2</v>
      </c>
      <c r="P67" s="34">
        <f t="shared" si="8"/>
        <v>3284.2</v>
      </c>
      <c r="Q67" s="34">
        <f t="shared" si="8"/>
        <v>3284.2</v>
      </c>
      <c r="R67" s="34">
        <f t="shared" si="8"/>
        <v>3284.2</v>
      </c>
      <c r="S67" s="34">
        <f t="shared" si="8"/>
        <v>3284.2</v>
      </c>
      <c r="T67" s="34">
        <f t="shared" si="8"/>
        <v>3284.2</v>
      </c>
      <c r="U67" s="34">
        <f t="shared" si="8"/>
        <v>3284.2</v>
      </c>
      <c r="V67" s="34">
        <f t="shared" si="8"/>
        <v>3284.2</v>
      </c>
      <c r="W67" s="34">
        <f t="shared" si="8"/>
        <v>3284.2</v>
      </c>
      <c r="X67" s="64">
        <f t="shared" si="8"/>
        <v>2834.80374</v>
      </c>
      <c r="Y67" s="59">
        <f>X67/G67*100</f>
        <v>41.548979011549505</v>
      </c>
      <c r="Z67" s="142">
        <f>Z68+Z72</f>
        <v>7132.9</v>
      </c>
    </row>
    <row r="68" spans="1:26" ht="32.25" outlineLevel="5" thickBot="1">
      <c r="A68" s="5" t="s">
        <v>90</v>
      </c>
      <c r="B68" s="21">
        <v>951</v>
      </c>
      <c r="C68" s="6" t="s">
        <v>8</v>
      </c>
      <c r="D68" s="6" t="s">
        <v>251</v>
      </c>
      <c r="E68" s="6" t="s">
        <v>87</v>
      </c>
      <c r="F68" s="6"/>
      <c r="G68" s="145">
        <f>G69+G70+G71</f>
        <v>6822.8</v>
      </c>
      <c r="H68" s="26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  <c r="W68" s="44">
        <v>3284.2</v>
      </c>
      <c r="X68" s="65">
        <v>2834.80374</v>
      </c>
      <c r="Y68" s="59">
        <f>X68/G68*100</f>
        <v>41.548979011549505</v>
      </c>
      <c r="Z68" s="145">
        <f>Z69+Z70+Z71</f>
        <v>7132.9</v>
      </c>
    </row>
    <row r="69" spans="1:26" ht="19.5" customHeight="1" outlineLevel="5" thickBot="1">
      <c r="A69" s="87" t="s">
        <v>244</v>
      </c>
      <c r="B69" s="91">
        <v>951</v>
      </c>
      <c r="C69" s="92" t="s">
        <v>8</v>
      </c>
      <c r="D69" s="92" t="s">
        <v>251</v>
      </c>
      <c r="E69" s="92" t="s">
        <v>88</v>
      </c>
      <c r="F69" s="92"/>
      <c r="G69" s="141">
        <v>5224.5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  <c r="Z69" s="141">
        <v>5462.9</v>
      </c>
    </row>
    <row r="70" spans="1:26" ht="31.5" customHeight="1" outlineLevel="5" thickBot="1">
      <c r="A70" s="87" t="s">
        <v>246</v>
      </c>
      <c r="B70" s="91">
        <v>951</v>
      </c>
      <c r="C70" s="92" t="s">
        <v>8</v>
      </c>
      <c r="D70" s="92" t="s">
        <v>251</v>
      </c>
      <c r="E70" s="92" t="s">
        <v>89</v>
      </c>
      <c r="F70" s="92"/>
      <c r="G70" s="141">
        <v>16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  <c r="Z70" s="141">
        <v>16</v>
      </c>
    </row>
    <row r="71" spans="1:26" ht="48" outlineLevel="5" thickBot="1">
      <c r="A71" s="87" t="s">
        <v>239</v>
      </c>
      <c r="B71" s="91">
        <v>951</v>
      </c>
      <c r="C71" s="92" t="s">
        <v>8</v>
      </c>
      <c r="D71" s="92" t="s">
        <v>251</v>
      </c>
      <c r="E71" s="92" t="s">
        <v>240</v>
      </c>
      <c r="F71" s="92"/>
      <c r="G71" s="141">
        <v>1582.3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  <c r="Z71" s="141">
        <v>1654</v>
      </c>
    </row>
    <row r="72" spans="1:26" ht="18" customHeight="1" outlineLevel="5" thickBot="1">
      <c r="A72" s="5" t="s">
        <v>96</v>
      </c>
      <c r="B72" s="21">
        <v>951</v>
      </c>
      <c r="C72" s="6" t="s">
        <v>8</v>
      </c>
      <c r="D72" s="6" t="s">
        <v>251</v>
      </c>
      <c r="E72" s="6" t="s">
        <v>91</v>
      </c>
      <c r="F72" s="6"/>
      <c r="G72" s="7">
        <f>G73</f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  <c r="Z72" s="7">
        <f>Z73</f>
        <v>0</v>
      </c>
    </row>
    <row r="73" spans="1:26" ht="32.25" outlineLevel="5" thickBot="1">
      <c r="A73" s="87" t="s">
        <v>97</v>
      </c>
      <c r="B73" s="91">
        <v>951</v>
      </c>
      <c r="C73" s="92" t="s">
        <v>8</v>
      </c>
      <c r="D73" s="92" t="s">
        <v>251</v>
      </c>
      <c r="E73" s="92" t="s">
        <v>92</v>
      </c>
      <c r="F73" s="92"/>
      <c r="G73" s="97">
        <v>0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  <c r="Z73" s="97">
        <v>0</v>
      </c>
    </row>
    <row r="74" spans="1:26" ht="16.5" outlineLevel="5" thickBot="1">
      <c r="A74" s="8" t="s">
        <v>198</v>
      </c>
      <c r="B74" s="19">
        <v>951</v>
      </c>
      <c r="C74" s="9" t="s">
        <v>200</v>
      </c>
      <c r="D74" s="9" t="s">
        <v>247</v>
      </c>
      <c r="E74" s="9" t="s">
        <v>5</v>
      </c>
      <c r="F74" s="9"/>
      <c r="G74" s="10">
        <f>G75</f>
        <v>0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  <c r="Z74" s="10">
        <f>Z75</f>
        <v>0</v>
      </c>
    </row>
    <row r="75" spans="1:26" ht="32.25" outlineLevel="5" thickBot="1">
      <c r="A75" s="111" t="s">
        <v>131</v>
      </c>
      <c r="B75" s="19">
        <v>951</v>
      </c>
      <c r="C75" s="9" t="s">
        <v>200</v>
      </c>
      <c r="D75" s="9" t="s">
        <v>248</v>
      </c>
      <c r="E75" s="9" t="s">
        <v>5</v>
      </c>
      <c r="F75" s="9"/>
      <c r="G75" s="10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  <c r="Z75" s="10">
        <f>Z76</f>
        <v>0</v>
      </c>
    </row>
    <row r="76" spans="1:26" ht="32.25" outlineLevel="5" thickBot="1">
      <c r="A76" s="111" t="s">
        <v>132</v>
      </c>
      <c r="B76" s="19">
        <v>951</v>
      </c>
      <c r="C76" s="9" t="s">
        <v>200</v>
      </c>
      <c r="D76" s="9" t="s">
        <v>249</v>
      </c>
      <c r="E76" s="9" t="s">
        <v>5</v>
      </c>
      <c r="F76" s="9"/>
      <c r="G76" s="10">
        <f>G77</f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  <c r="Z76" s="10">
        <f>Z77</f>
        <v>0</v>
      </c>
    </row>
    <row r="77" spans="1:26" ht="32.25" outlineLevel="5" thickBot="1">
      <c r="A77" s="93" t="s">
        <v>199</v>
      </c>
      <c r="B77" s="89">
        <v>951</v>
      </c>
      <c r="C77" s="90" t="s">
        <v>200</v>
      </c>
      <c r="D77" s="90" t="s">
        <v>255</v>
      </c>
      <c r="E77" s="90" t="s">
        <v>5</v>
      </c>
      <c r="F77" s="90"/>
      <c r="G77" s="16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  <c r="Z77" s="16">
        <f>Z78</f>
        <v>0</v>
      </c>
    </row>
    <row r="78" spans="1:26" ht="16.5" outlineLevel="5" thickBot="1">
      <c r="A78" s="5" t="s">
        <v>229</v>
      </c>
      <c r="B78" s="21">
        <v>951</v>
      </c>
      <c r="C78" s="6" t="s">
        <v>200</v>
      </c>
      <c r="D78" s="6" t="s">
        <v>255</v>
      </c>
      <c r="E78" s="6" t="s">
        <v>231</v>
      </c>
      <c r="F78" s="6"/>
      <c r="G78" s="7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  <c r="Z78" s="7">
        <f>Z79</f>
        <v>0</v>
      </c>
    </row>
    <row r="79" spans="1:26" ht="16.5" outlineLevel="5" thickBot="1">
      <c r="A79" s="87" t="s">
        <v>230</v>
      </c>
      <c r="B79" s="91">
        <v>951</v>
      </c>
      <c r="C79" s="92" t="s">
        <v>200</v>
      </c>
      <c r="D79" s="92" t="s">
        <v>255</v>
      </c>
      <c r="E79" s="92" t="s">
        <v>232</v>
      </c>
      <c r="F79" s="92"/>
      <c r="G79" s="97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  <c r="Z79" s="97">
        <v>0</v>
      </c>
    </row>
    <row r="80" spans="1:26" ht="16.5" outlineLevel="3" thickBot="1">
      <c r="A80" s="8" t="s">
        <v>28</v>
      </c>
      <c r="B80" s="19">
        <v>951</v>
      </c>
      <c r="C80" s="9" t="s">
        <v>9</v>
      </c>
      <c r="D80" s="9" t="s">
        <v>247</v>
      </c>
      <c r="E80" s="9" t="s">
        <v>5</v>
      </c>
      <c r="F80" s="9"/>
      <c r="G80" s="10">
        <f>G81</f>
        <v>200</v>
      </c>
      <c r="H80" s="31">
        <f aca="true" t="shared" si="9" ref="H80:X82">H81</f>
        <v>0</v>
      </c>
      <c r="I80" s="31">
        <f t="shared" si="9"/>
        <v>0</v>
      </c>
      <c r="J80" s="31">
        <f t="shared" si="9"/>
        <v>0</v>
      </c>
      <c r="K80" s="31">
        <f t="shared" si="9"/>
        <v>0</v>
      </c>
      <c r="L80" s="31">
        <f t="shared" si="9"/>
        <v>0</v>
      </c>
      <c r="M80" s="31">
        <f t="shared" si="9"/>
        <v>0</v>
      </c>
      <c r="N80" s="31">
        <f t="shared" si="9"/>
        <v>0</v>
      </c>
      <c r="O80" s="31">
        <f t="shared" si="9"/>
        <v>0</v>
      </c>
      <c r="P80" s="31">
        <f t="shared" si="9"/>
        <v>0</v>
      </c>
      <c r="Q80" s="31">
        <f t="shared" si="9"/>
        <v>0</v>
      </c>
      <c r="R80" s="31">
        <f t="shared" si="9"/>
        <v>0</v>
      </c>
      <c r="S80" s="31">
        <f t="shared" si="9"/>
        <v>0</v>
      </c>
      <c r="T80" s="31">
        <f t="shared" si="9"/>
        <v>0</v>
      </c>
      <c r="U80" s="31">
        <f t="shared" si="9"/>
        <v>0</v>
      </c>
      <c r="V80" s="31">
        <f t="shared" si="9"/>
        <v>0</v>
      </c>
      <c r="W80" s="31">
        <f t="shared" si="9"/>
        <v>0</v>
      </c>
      <c r="X80" s="66">
        <f t="shared" si="9"/>
        <v>0</v>
      </c>
      <c r="Y80" s="59">
        <f aca="true" t="shared" si="10" ref="Y80:Y87">X80/G80*100</f>
        <v>0</v>
      </c>
      <c r="Z80" s="10">
        <f>Z81</f>
        <v>200</v>
      </c>
    </row>
    <row r="81" spans="1:26" ht="32.25" outlineLevel="3" thickBot="1">
      <c r="A81" s="111" t="s">
        <v>131</v>
      </c>
      <c r="B81" s="19">
        <v>951</v>
      </c>
      <c r="C81" s="11" t="s">
        <v>9</v>
      </c>
      <c r="D81" s="11" t="s">
        <v>248</v>
      </c>
      <c r="E81" s="11" t="s">
        <v>5</v>
      </c>
      <c r="F81" s="11"/>
      <c r="G81" s="12">
        <f>G82</f>
        <v>200</v>
      </c>
      <c r="H81" s="32">
        <f t="shared" si="9"/>
        <v>0</v>
      </c>
      <c r="I81" s="32">
        <f t="shared" si="9"/>
        <v>0</v>
      </c>
      <c r="J81" s="32">
        <f t="shared" si="9"/>
        <v>0</v>
      </c>
      <c r="K81" s="32">
        <f t="shared" si="9"/>
        <v>0</v>
      </c>
      <c r="L81" s="32">
        <f t="shared" si="9"/>
        <v>0</v>
      </c>
      <c r="M81" s="32">
        <f t="shared" si="9"/>
        <v>0</v>
      </c>
      <c r="N81" s="32">
        <f t="shared" si="9"/>
        <v>0</v>
      </c>
      <c r="O81" s="32">
        <f t="shared" si="9"/>
        <v>0</v>
      </c>
      <c r="P81" s="32">
        <f t="shared" si="9"/>
        <v>0</v>
      </c>
      <c r="Q81" s="32">
        <f t="shared" si="9"/>
        <v>0</v>
      </c>
      <c r="R81" s="32">
        <f t="shared" si="9"/>
        <v>0</v>
      </c>
      <c r="S81" s="32">
        <f t="shared" si="9"/>
        <v>0</v>
      </c>
      <c r="T81" s="32">
        <f t="shared" si="9"/>
        <v>0</v>
      </c>
      <c r="U81" s="32">
        <f t="shared" si="9"/>
        <v>0</v>
      </c>
      <c r="V81" s="32">
        <f t="shared" si="9"/>
        <v>0</v>
      </c>
      <c r="W81" s="32">
        <f t="shared" si="9"/>
        <v>0</v>
      </c>
      <c r="X81" s="67">
        <f t="shared" si="9"/>
        <v>0</v>
      </c>
      <c r="Y81" s="59">
        <f t="shared" si="10"/>
        <v>0</v>
      </c>
      <c r="Z81" s="12">
        <f>Z82</f>
        <v>200</v>
      </c>
    </row>
    <row r="82" spans="1:26" ht="32.25" outlineLevel="4" thickBot="1">
      <c r="A82" s="111" t="s">
        <v>132</v>
      </c>
      <c r="B82" s="19">
        <v>951</v>
      </c>
      <c r="C82" s="11" t="s">
        <v>9</v>
      </c>
      <c r="D82" s="11" t="s">
        <v>249</v>
      </c>
      <c r="E82" s="11" t="s">
        <v>5</v>
      </c>
      <c r="F82" s="11"/>
      <c r="G82" s="12">
        <f>G83</f>
        <v>200</v>
      </c>
      <c r="H82" s="34">
        <f t="shared" si="9"/>
        <v>0</v>
      </c>
      <c r="I82" s="34">
        <f t="shared" si="9"/>
        <v>0</v>
      </c>
      <c r="J82" s="34">
        <f t="shared" si="9"/>
        <v>0</v>
      </c>
      <c r="K82" s="34">
        <f t="shared" si="9"/>
        <v>0</v>
      </c>
      <c r="L82" s="34">
        <f t="shared" si="9"/>
        <v>0</v>
      </c>
      <c r="M82" s="34">
        <f t="shared" si="9"/>
        <v>0</v>
      </c>
      <c r="N82" s="34">
        <f t="shared" si="9"/>
        <v>0</v>
      </c>
      <c r="O82" s="34">
        <f t="shared" si="9"/>
        <v>0</v>
      </c>
      <c r="P82" s="34">
        <f t="shared" si="9"/>
        <v>0</v>
      </c>
      <c r="Q82" s="34">
        <f t="shared" si="9"/>
        <v>0</v>
      </c>
      <c r="R82" s="34">
        <f t="shared" si="9"/>
        <v>0</v>
      </c>
      <c r="S82" s="34">
        <f t="shared" si="9"/>
        <v>0</v>
      </c>
      <c r="T82" s="34">
        <f t="shared" si="9"/>
        <v>0</v>
      </c>
      <c r="U82" s="34">
        <f t="shared" si="9"/>
        <v>0</v>
      </c>
      <c r="V82" s="34">
        <f t="shared" si="9"/>
        <v>0</v>
      </c>
      <c r="W82" s="34">
        <f t="shared" si="9"/>
        <v>0</v>
      </c>
      <c r="X82" s="68">
        <f t="shared" si="9"/>
        <v>0</v>
      </c>
      <c r="Y82" s="59">
        <f t="shared" si="10"/>
        <v>0</v>
      </c>
      <c r="Z82" s="12">
        <f>Z83</f>
        <v>200</v>
      </c>
    </row>
    <row r="83" spans="1:26" ht="32.25" outlineLevel="5" thickBot="1">
      <c r="A83" s="93" t="s">
        <v>135</v>
      </c>
      <c r="B83" s="89">
        <v>951</v>
      </c>
      <c r="C83" s="90" t="s">
        <v>9</v>
      </c>
      <c r="D83" s="90" t="s">
        <v>256</v>
      </c>
      <c r="E83" s="90" t="s">
        <v>5</v>
      </c>
      <c r="F83" s="90"/>
      <c r="G83" s="16">
        <f>G84</f>
        <v>200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0"/>
        <v>0</v>
      </c>
      <c r="Z83" s="16">
        <f>Z84</f>
        <v>200</v>
      </c>
    </row>
    <row r="84" spans="1:26" ht="15.75" customHeight="1" outlineLevel="3" thickBot="1">
      <c r="A84" s="5" t="s">
        <v>105</v>
      </c>
      <c r="B84" s="21">
        <v>951</v>
      </c>
      <c r="C84" s="6" t="s">
        <v>9</v>
      </c>
      <c r="D84" s="6" t="s">
        <v>256</v>
      </c>
      <c r="E84" s="6" t="s">
        <v>104</v>
      </c>
      <c r="F84" s="6"/>
      <c r="G84" s="7">
        <v>200</v>
      </c>
      <c r="H84" s="31" t="e">
        <f aca="true" t="shared" si="11" ref="H84:X84">H85+H93+H101+H102+H110+H131+H138+H153</f>
        <v>#REF!</v>
      </c>
      <c r="I84" s="31" t="e">
        <f t="shared" si="11"/>
        <v>#REF!</v>
      </c>
      <c r="J84" s="31" t="e">
        <f t="shared" si="11"/>
        <v>#REF!</v>
      </c>
      <c r="K84" s="31" t="e">
        <f t="shared" si="11"/>
        <v>#REF!</v>
      </c>
      <c r="L84" s="31" t="e">
        <f t="shared" si="11"/>
        <v>#REF!</v>
      </c>
      <c r="M84" s="31" t="e">
        <f t="shared" si="11"/>
        <v>#REF!</v>
      </c>
      <c r="N84" s="31" t="e">
        <f t="shared" si="11"/>
        <v>#REF!</v>
      </c>
      <c r="O84" s="31" t="e">
        <f t="shared" si="11"/>
        <v>#REF!</v>
      </c>
      <c r="P84" s="31" t="e">
        <f t="shared" si="11"/>
        <v>#REF!</v>
      </c>
      <c r="Q84" s="31" t="e">
        <f t="shared" si="11"/>
        <v>#REF!</v>
      </c>
      <c r="R84" s="31" t="e">
        <f t="shared" si="11"/>
        <v>#REF!</v>
      </c>
      <c r="S84" s="31" t="e">
        <f t="shared" si="11"/>
        <v>#REF!</v>
      </c>
      <c r="T84" s="31" t="e">
        <f t="shared" si="11"/>
        <v>#REF!</v>
      </c>
      <c r="U84" s="31" t="e">
        <f t="shared" si="11"/>
        <v>#REF!</v>
      </c>
      <c r="V84" s="31" t="e">
        <f t="shared" si="11"/>
        <v>#REF!</v>
      </c>
      <c r="W84" s="31" t="e">
        <f t="shared" si="11"/>
        <v>#REF!</v>
      </c>
      <c r="X84" s="69" t="e">
        <f t="shared" si="11"/>
        <v>#REF!</v>
      </c>
      <c r="Y84" s="59" t="e">
        <f t="shared" si="10"/>
        <v>#REF!</v>
      </c>
      <c r="Z84" s="7">
        <v>200</v>
      </c>
    </row>
    <row r="85" spans="1:26" ht="16.5" outlineLevel="3" thickBot="1">
      <c r="A85" s="8" t="s">
        <v>29</v>
      </c>
      <c r="B85" s="19">
        <v>951</v>
      </c>
      <c r="C85" s="9" t="s">
        <v>67</v>
      </c>
      <c r="D85" s="9" t="s">
        <v>247</v>
      </c>
      <c r="E85" s="9" t="s">
        <v>5</v>
      </c>
      <c r="F85" s="9"/>
      <c r="G85" s="140">
        <f>G86+G137</f>
        <v>66102.725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0"/>
        <v>#REF!</v>
      </c>
      <c r="Z85" s="140">
        <f>Z86+Z137</f>
        <v>67457.545</v>
      </c>
    </row>
    <row r="86" spans="1:26" ht="32.25" outlineLevel="4" thickBot="1">
      <c r="A86" s="111" t="s">
        <v>131</v>
      </c>
      <c r="B86" s="19">
        <v>951</v>
      </c>
      <c r="C86" s="11" t="s">
        <v>67</v>
      </c>
      <c r="D86" s="11" t="s">
        <v>248</v>
      </c>
      <c r="E86" s="11" t="s">
        <v>5</v>
      </c>
      <c r="F86" s="11"/>
      <c r="G86" s="143">
        <f>G87</f>
        <v>63926.725000000006</v>
      </c>
      <c r="H86" s="34">
        <f aca="true" t="shared" si="12" ref="H86:X86">H87</f>
        <v>0</v>
      </c>
      <c r="I86" s="34">
        <f t="shared" si="12"/>
        <v>0</v>
      </c>
      <c r="J86" s="34">
        <f t="shared" si="12"/>
        <v>0</v>
      </c>
      <c r="K86" s="34">
        <f t="shared" si="12"/>
        <v>0</v>
      </c>
      <c r="L86" s="34">
        <f t="shared" si="12"/>
        <v>0</v>
      </c>
      <c r="M86" s="34">
        <f t="shared" si="12"/>
        <v>0</v>
      </c>
      <c r="N86" s="34">
        <f t="shared" si="12"/>
        <v>0</v>
      </c>
      <c r="O86" s="34">
        <f t="shared" si="12"/>
        <v>0</v>
      </c>
      <c r="P86" s="34">
        <f t="shared" si="12"/>
        <v>0</v>
      </c>
      <c r="Q86" s="34">
        <f t="shared" si="12"/>
        <v>0</v>
      </c>
      <c r="R86" s="34">
        <f t="shared" si="12"/>
        <v>0</v>
      </c>
      <c r="S86" s="34">
        <f t="shared" si="12"/>
        <v>0</v>
      </c>
      <c r="T86" s="34">
        <f t="shared" si="12"/>
        <v>0</v>
      </c>
      <c r="U86" s="34">
        <f t="shared" si="12"/>
        <v>0</v>
      </c>
      <c r="V86" s="34">
        <f t="shared" si="12"/>
        <v>0</v>
      </c>
      <c r="W86" s="34">
        <f t="shared" si="12"/>
        <v>0</v>
      </c>
      <c r="X86" s="68">
        <f t="shared" si="12"/>
        <v>950</v>
      </c>
      <c r="Y86" s="59">
        <f t="shared" si="10"/>
        <v>1.4860764414257104</v>
      </c>
      <c r="Z86" s="143">
        <f>Z87</f>
        <v>65331.545</v>
      </c>
    </row>
    <row r="87" spans="1:26" ht="32.25" outlineLevel="5" thickBot="1">
      <c r="A87" s="111" t="s">
        <v>132</v>
      </c>
      <c r="B87" s="19">
        <v>951</v>
      </c>
      <c r="C87" s="11" t="s">
        <v>67</v>
      </c>
      <c r="D87" s="11" t="s">
        <v>249</v>
      </c>
      <c r="E87" s="11" t="s">
        <v>5</v>
      </c>
      <c r="F87" s="11"/>
      <c r="G87" s="143">
        <f>G88+G95+G106+G102+G117+G124+G131</f>
        <v>63926.725000000006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0"/>
        <v>1.4860764414257104</v>
      </c>
      <c r="Z87" s="143">
        <f>Z88+Z95+Z106+Z102+Z117+Z124+Z131</f>
        <v>65331.545</v>
      </c>
    </row>
    <row r="88" spans="1:26" ht="18.75" customHeight="1" outlineLevel="5" thickBot="1">
      <c r="A88" s="93" t="s">
        <v>30</v>
      </c>
      <c r="B88" s="89">
        <v>951</v>
      </c>
      <c r="C88" s="90" t="s">
        <v>67</v>
      </c>
      <c r="D88" s="90" t="s">
        <v>257</v>
      </c>
      <c r="E88" s="90" t="s">
        <v>5</v>
      </c>
      <c r="F88" s="90"/>
      <c r="G88" s="142">
        <f>G89+G93</f>
        <v>2068.48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  <c r="Z88" s="142">
        <f>Z89+Z93</f>
        <v>1597.1999999999998</v>
      </c>
    </row>
    <row r="89" spans="1:26" ht="32.25" outlineLevel="5" thickBot="1">
      <c r="A89" s="5" t="s">
        <v>90</v>
      </c>
      <c r="B89" s="21">
        <v>951</v>
      </c>
      <c r="C89" s="6" t="s">
        <v>67</v>
      </c>
      <c r="D89" s="6" t="s">
        <v>257</v>
      </c>
      <c r="E89" s="6" t="s">
        <v>87</v>
      </c>
      <c r="F89" s="6"/>
      <c r="G89" s="145">
        <f>G90+G91+G92</f>
        <v>1560.7749999999999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  <c r="Z89" s="145">
        <f>Z90+Z91+Z92</f>
        <v>1560.7749999999999</v>
      </c>
    </row>
    <row r="90" spans="1:26" ht="19.5" customHeight="1" outlineLevel="5" thickBot="1">
      <c r="A90" s="87" t="s">
        <v>244</v>
      </c>
      <c r="B90" s="91">
        <v>951</v>
      </c>
      <c r="C90" s="92" t="s">
        <v>67</v>
      </c>
      <c r="D90" s="92" t="s">
        <v>257</v>
      </c>
      <c r="E90" s="92" t="s">
        <v>88</v>
      </c>
      <c r="F90" s="92"/>
      <c r="G90" s="141">
        <v>1201.071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  <c r="Z90" s="141">
        <v>1201.071</v>
      </c>
    </row>
    <row r="91" spans="1:26" ht="30.75" customHeight="1" outlineLevel="5" thickBot="1">
      <c r="A91" s="87" t="s">
        <v>246</v>
      </c>
      <c r="B91" s="91">
        <v>951</v>
      </c>
      <c r="C91" s="92" t="s">
        <v>67</v>
      </c>
      <c r="D91" s="92" t="s">
        <v>257</v>
      </c>
      <c r="E91" s="92" t="s">
        <v>89</v>
      </c>
      <c r="F91" s="92"/>
      <c r="G91" s="141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  <c r="Z91" s="141">
        <v>0</v>
      </c>
    </row>
    <row r="92" spans="1:26" ht="48" outlineLevel="5" thickBot="1">
      <c r="A92" s="87" t="s">
        <v>239</v>
      </c>
      <c r="B92" s="91">
        <v>951</v>
      </c>
      <c r="C92" s="92" t="s">
        <v>67</v>
      </c>
      <c r="D92" s="92" t="s">
        <v>257</v>
      </c>
      <c r="E92" s="92" t="s">
        <v>240</v>
      </c>
      <c r="F92" s="92"/>
      <c r="G92" s="141">
        <v>359.704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  <c r="Z92" s="141">
        <v>359.704</v>
      </c>
    </row>
    <row r="93" spans="1:26" ht="21.75" customHeight="1" outlineLevel="6" thickBot="1">
      <c r="A93" s="5" t="s">
        <v>96</v>
      </c>
      <c r="B93" s="21">
        <v>951</v>
      </c>
      <c r="C93" s="6" t="s">
        <v>67</v>
      </c>
      <c r="D93" s="6" t="s">
        <v>257</v>
      </c>
      <c r="E93" s="6" t="s">
        <v>91</v>
      </c>
      <c r="F93" s="6"/>
      <c r="G93" s="145">
        <f>G94</f>
        <v>507.70500000000004</v>
      </c>
      <c r="H93" s="32">
        <f aca="true" t="shared" si="13" ref="H93:P93">H94</f>
        <v>0</v>
      </c>
      <c r="I93" s="32">
        <f t="shared" si="13"/>
        <v>0</v>
      </c>
      <c r="J93" s="32">
        <f t="shared" si="13"/>
        <v>0</v>
      </c>
      <c r="K93" s="32">
        <f t="shared" si="13"/>
        <v>0</v>
      </c>
      <c r="L93" s="32">
        <f t="shared" si="13"/>
        <v>0</v>
      </c>
      <c r="M93" s="32">
        <f t="shared" si="13"/>
        <v>0</v>
      </c>
      <c r="N93" s="32">
        <f t="shared" si="13"/>
        <v>0</v>
      </c>
      <c r="O93" s="32">
        <f t="shared" si="13"/>
        <v>0</v>
      </c>
      <c r="P93" s="32">
        <f t="shared" si="13"/>
        <v>0</v>
      </c>
      <c r="Q93" s="32">
        <f aca="true" t="shared" si="14" ref="Q93:W93">Q94</f>
        <v>0</v>
      </c>
      <c r="R93" s="32">
        <f t="shared" si="14"/>
        <v>0</v>
      </c>
      <c r="S93" s="32">
        <f t="shared" si="14"/>
        <v>0</v>
      </c>
      <c r="T93" s="32">
        <f t="shared" si="14"/>
        <v>0</v>
      </c>
      <c r="U93" s="32">
        <f t="shared" si="14"/>
        <v>0</v>
      </c>
      <c r="V93" s="32">
        <f t="shared" si="14"/>
        <v>0</v>
      </c>
      <c r="W93" s="32">
        <f t="shared" si="14"/>
        <v>0</v>
      </c>
      <c r="X93" s="67">
        <f>X94</f>
        <v>9539.0701</v>
      </c>
      <c r="Y93" s="59">
        <f>X93/G93*100</f>
        <v>1878.8607754503107</v>
      </c>
      <c r="Z93" s="145">
        <f>Z94</f>
        <v>36.425</v>
      </c>
    </row>
    <row r="94" spans="1:26" ht="32.25" outlineLevel="4" thickBot="1">
      <c r="A94" s="87" t="s">
        <v>97</v>
      </c>
      <c r="B94" s="91">
        <v>951</v>
      </c>
      <c r="C94" s="92" t="s">
        <v>67</v>
      </c>
      <c r="D94" s="92" t="s">
        <v>257</v>
      </c>
      <c r="E94" s="92" t="s">
        <v>92</v>
      </c>
      <c r="F94" s="92"/>
      <c r="G94" s="141">
        <v>507.70500000000004</v>
      </c>
      <c r="H94" s="34">
        <f aca="true" t="shared" si="15" ref="H94:X94">H95</f>
        <v>0</v>
      </c>
      <c r="I94" s="34">
        <f t="shared" si="15"/>
        <v>0</v>
      </c>
      <c r="J94" s="34">
        <f t="shared" si="15"/>
        <v>0</v>
      </c>
      <c r="K94" s="34">
        <f t="shared" si="15"/>
        <v>0</v>
      </c>
      <c r="L94" s="34">
        <f t="shared" si="15"/>
        <v>0</v>
      </c>
      <c r="M94" s="34">
        <f t="shared" si="15"/>
        <v>0</v>
      </c>
      <c r="N94" s="34">
        <f t="shared" si="15"/>
        <v>0</v>
      </c>
      <c r="O94" s="34">
        <f t="shared" si="15"/>
        <v>0</v>
      </c>
      <c r="P94" s="34">
        <f t="shared" si="15"/>
        <v>0</v>
      </c>
      <c r="Q94" s="34">
        <f t="shared" si="15"/>
        <v>0</v>
      </c>
      <c r="R94" s="34">
        <f t="shared" si="15"/>
        <v>0</v>
      </c>
      <c r="S94" s="34">
        <f t="shared" si="15"/>
        <v>0</v>
      </c>
      <c r="T94" s="34">
        <f t="shared" si="15"/>
        <v>0</v>
      </c>
      <c r="U94" s="34">
        <f t="shared" si="15"/>
        <v>0</v>
      </c>
      <c r="V94" s="34">
        <f t="shared" si="15"/>
        <v>0</v>
      </c>
      <c r="W94" s="34">
        <f t="shared" si="15"/>
        <v>0</v>
      </c>
      <c r="X94" s="64">
        <f t="shared" si="15"/>
        <v>9539.0701</v>
      </c>
      <c r="Y94" s="59">
        <f>X94/G94*100</f>
        <v>1878.8607754503107</v>
      </c>
      <c r="Z94" s="141">
        <v>36.425</v>
      </c>
    </row>
    <row r="95" spans="1:26" ht="48" outlineLevel="5" thickBot="1">
      <c r="A95" s="112" t="s">
        <v>195</v>
      </c>
      <c r="B95" s="89">
        <v>951</v>
      </c>
      <c r="C95" s="90" t="s">
        <v>67</v>
      </c>
      <c r="D95" s="90" t="s">
        <v>251</v>
      </c>
      <c r="E95" s="90" t="s">
        <v>5</v>
      </c>
      <c r="F95" s="90"/>
      <c r="G95" s="142">
        <f>G96+G100</f>
        <v>24161.8</v>
      </c>
      <c r="H95" s="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44"/>
      <c r="X95" s="65">
        <v>9539.0701</v>
      </c>
      <c r="Y95" s="59">
        <f>X95/G95*100</f>
        <v>39.47996465495121</v>
      </c>
      <c r="Z95" s="142">
        <f>Z96+Z100</f>
        <v>25295.6</v>
      </c>
    </row>
    <row r="96" spans="1:26" ht="32.25" outlineLevel="5" thickBot="1">
      <c r="A96" s="5" t="s">
        <v>90</v>
      </c>
      <c r="B96" s="21">
        <v>951</v>
      </c>
      <c r="C96" s="6" t="s">
        <v>67</v>
      </c>
      <c r="D96" s="6" t="s">
        <v>251</v>
      </c>
      <c r="E96" s="6" t="s">
        <v>87</v>
      </c>
      <c r="F96" s="6"/>
      <c r="G96" s="145">
        <f>G97+G98+G99</f>
        <v>23999.5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  <c r="Z96" s="145">
        <f>Z97+Z98+Z99</f>
        <v>25133.3</v>
      </c>
    </row>
    <row r="97" spans="1:26" ht="21.75" customHeight="1" outlineLevel="5" thickBot="1">
      <c r="A97" s="87" t="s">
        <v>244</v>
      </c>
      <c r="B97" s="91">
        <v>951</v>
      </c>
      <c r="C97" s="92" t="s">
        <v>67</v>
      </c>
      <c r="D97" s="92" t="s">
        <v>251</v>
      </c>
      <c r="E97" s="92" t="s">
        <v>88</v>
      </c>
      <c r="F97" s="92"/>
      <c r="G97" s="141">
        <v>18408.5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  <c r="Z97" s="141">
        <v>19279.3</v>
      </c>
    </row>
    <row r="98" spans="1:26" ht="35.25" customHeight="1" outlineLevel="5" thickBot="1">
      <c r="A98" s="87" t="s">
        <v>246</v>
      </c>
      <c r="B98" s="91">
        <v>951</v>
      </c>
      <c r="C98" s="92" t="s">
        <v>67</v>
      </c>
      <c r="D98" s="92" t="s">
        <v>251</v>
      </c>
      <c r="E98" s="92" t="s">
        <v>89</v>
      </c>
      <c r="F98" s="92"/>
      <c r="G98" s="97">
        <v>32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  <c r="Z98" s="97">
        <v>32</v>
      </c>
    </row>
    <row r="99" spans="1:26" ht="48" outlineLevel="5" thickBot="1">
      <c r="A99" s="87" t="s">
        <v>239</v>
      </c>
      <c r="B99" s="91">
        <v>951</v>
      </c>
      <c r="C99" s="92" t="s">
        <v>67</v>
      </c>
      <c r="D99" s="92" t="s">
        <v>251</v>
      </c>
      <c r="E99" s="92" t="s">
        <v>240</v>
      </c>
      <c r="F99" s="92"/>
      <c r="G99" s="97">
        <v>5559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  <c r="Z99" s="97">
        <v>5822</v>
      </c>
    </row>
    <row r="100" spans="1:26" ht="16.5" customHeight="1" outlineLevel="5" thickBot="1">
      <c r="A100" s="5" t="s">
        <v>96</v>
      </c>
      <c r="B100" s="21">
        <v>951</v>
      </c>
      <c r="C100" s="6" t="s">
        <v>67</v>
      </c>
      <c r="D100" s="6" t="s">
        <v>251</v>
      </c>
      <c r="E100" s="6" t="s">
        <v>91</v>
      </c>
      <c r="F100" s="6"/>
      <c r="G100" s="7">
        <f>G101</f>
        <v>162.3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  <c r="Z100" s="7">
        <f>Z101</f>
        <v>162.3</v>
      </c>
    </row>
    <row r="101" spans="1:26" ht="32.25" outlineLevel="6" thickBot="1">
      <c r="A101" s="87" t="s">
        <v>97</v>
      </c>
      <c r="B101" s="91">
        <v>951</v>
      </c>
      <c r="C101" s="92" t="s">
        <v>67</v>
      </c>
      <c r="D101" s="92" t="s">
        <v>251</v>
      </c>
      <c r="E101" s="92" t="s">
        <v>92</v>
      </c>
      <c r="F101" s="92"/>
      <c r="G101" s="97">
        <v>162.3</v>
      </c>
      <c r="H101" s="32" t="e">
        <f>#REF!</f>
        <v>#REF!</v>
      </c>
      <c r="I101" s="32" t="e">
        <f>#REF!</f>
        <v>#REF!</v>
      </c>
      <c r="J101" s="32" t="e">
        <f>#REF!</f>
        <v>#REF!</v>
      </c>
      <c r="K101" s="32" t="e">
        <f>#REF!</f>
        <v>#REF!</v>
      </c>
      <c r="L101" s="32" t="e">
        <f>#REF!</f>
        <v>#REF!</v>
      </c>
      <c r="M101" s="32" t="e">
        <f>#REF!</f>
        <v>#REF!</v>
      </c>
      <c r="N101" s="32" t="e">
        <f>#REF!</f>
        <v>#REF!</v>
      </c>
      <c r="O101" s="32" t="e">
        <f>#REF!</f>
        <v>#REF!</v>
      </c>
      <c r="P101" s="32" t="e">
        <f>#REF!</f>
        <v>#REF!</v>
      </c>
      <c r="Q101" s="32" t="e">
        <f>#REF!</f>
        <v>#REF!</v>
      </c>
      <c r="R101" s="32" t="e">
        <f>#REF!</f>
        <v>#REF!</v>
      </c>
      <c r="S101" s="32" t="e">
        <f>#REF!</f>
        <v>#REF!</v>
      </c>
      <c r="T101" s="32" t="e">
        <f>#REF!</f>
        <v>#REF!</v>
      </c>
      <c r="U101" s="32" t="e">
        <f>#REF!</f>
        <v>#REF!</v>
      </c>
      <c r="V101" s="32" t="e">
        <f>#REF!</f>
        <v>#REF!</v>
      </c>
      <c r="W101" s="32" t="e">
        <f>#REF!</f>
        <v>#REF!</v>
      </c>
      <c r="X101" s="67" t="e">
        <f>#REF!</f>
        <v>#REF!</v>
      </c>
      <c r="Y101" s="59" t="e">
        <f>X101/G101*100</f>
        <v>#REF!</v>
      </c>
      <c r="Z101" s="97">
        <v>162.3</v>
      </c>
    </row>
    <row r="102" spans="1:26" ht="19.5" customHeight="1" outlineLevel="6" thickBot="1">
      <c r="A102" s="93" t="s">
        <v>136</v>
      </c>
      <c r="B102" s="89">
        <v>951</v>
      </c>
      <c r="C102" s="90" t="s">
        <v>67</v>
      </c>
      <c r="D102" s="90" t="s">
        <v>253</v>
      </c>
      <c r="E102" s="90" t="s">
        <v>5</v>
      </c>
      <c r="F102" s="90"/>
      <c r="G102" s="142">
        <f>G103+G104+G105</f>
        <v>0</v>
      </c>
      <c r="H102" s="32" t="e">
        <f>#REF!+H103</f>
        <v>#REF!</v>
      </c>
      <c r="I102" s="32" t="e">
        <f>#REF!+I103</f>
        <v>#REF!</v>
      </c>
      <c r="J102" s="32" t="e">
        <f>#REF!+J103</f>
        <v>#REF!</v>
      </c>
      <c r="K102" s="32" t="e">
        <f>#REF!+K103</f>
        <v>#REF!</v>
      </c>
      <c r="L102" s="32" t="e">
        <f>#REF!+L103</f>
        <v>#REF!</v>
      </c>
      <c r="M102" s="32" t="e">
        <f>#REF!+M103</f>
        <v>#REF!</v>
      </c>
      <c r="N102" s="32" t="e">
        <f>#REF!+N103</f>
        <v>#REF!</v>
      </c>
      <c r="O102" s="32" t="e">
        <f>#REF!+O103</f>
        <v>#REF!</v>
      </c>
      <c r="P102" s="32" t="e">
        <f>#REF!+P103</f>
        <v>#REF!</v>
      </c>
      <c r="Q102" s="32" t="e">
        <f>#REF!+Q103</f>
        <v>#REF!</v>
      </c>
      <c r="R102" s="32" t="e">
        <f>#REF!+R103</f>
        <v>#REF!</v>
      </c>
      <c r="S102" s="32" t="e">
        <f>#REF!+S103</f>
        <v>#REF!</v>
      </c>
      <c r="T102" s="32" t="e">
        <f>#REF!+T103</f>
        <v>#REF!</v>
      </c>
      <c r="U102" s="32" t="e">
        <f>#REF!+U103</f>
        <v>#REF!</v>
      </c>
      <c r="V102" s="32" t="e">
        <f>#REF!+V103</f>
        <v>#REF!</v>
      </c>
      <c r="W102" s="32" t="e">
        <f>#REF!+W103</f>
        <v>#REF!</v>
      </c>
      <c r="X102" s="70" t="e">
        <f>#REF!+X103</f>
        <v>#REF!</v>
      </c>
      <c r="Y102" s="59" t="e">
        <f>X102/G102*100</f>
        <v>#REF!</v>
      </c>
      <c r="Z102" s="142">
        <f>Z103+Z104+Z105</f>
        <v>0</v>
      </c>
    </row>
    <row r="103" spans="1:26" ht="16.5" customHeight="1" outlineLevel="4" thickBot="1">
      <c r="A103" s="5" t="s">
        <v>106</v>
      </c>
      <c r="B103" s="21">
        <v>951</v>
      </c>
      <c r="C103" s="6" t="s">
        <v>67</v>
      </c>
      <c r="D103" s="6" t="s">
        <v>253</v>
      </c>
      <c r="E103" s="6" t="s">
        <v>212</v>
      </c>
      <c r="F103" s="6"/>
      <c r="G103" s="145">
        <v>0</v>
      </c>
      <c r="H103" s="34">
        <f aca="true" t="shared" si="16" ref="H103:W103">H109</f>
        <v>0</v>
      </c>
      <c r="I103" s="34">
        <f t="shared" si="16"/>
        <v>0</v>
      </c>
      <c r="J103" s="34">
        <f t="shared" si="16"/>
        <v>0</v>
      </c>
      <c r="K103" s="34">
        <f t="shared" si="16"/>
        <v>0</v>
      </c>
      <c r="L103" s="34">
        <f t="shared" si="16"/>
        <v>0</v>
      </c>
      <c r="M103" s="34">
        <f t="shared" si="16"/>
        <v>0</v>
      </c>
      <c r="N103" s="34">
        <f t="shared" si="16"/>
        <v>0</v>
      </c>
      <c r="O103" s="34">
        <f t="shared" si="16"/>
        <v>0</v>
      </c>
      <c r="P103" s="34">
        <f t="shared" si="16"/>
        <v>0</v>
      </c>
      <c r="Q103" s="34">
        <f t="shared" si="16"/>
        <v>0</v>
      </c>
      <c r="R103" s="34">
        <f t="shared" si="16"/>
        <v>0</v>
      </c>
      <c r="S103" s="34">
        <f t="shared" si="16"/>
        <v>0</v>
      </c>
      <c r="T103" s="34">
        <f t="shared" si="16"/>
        <v>0</v>
      </c>
      <c r="U103" s="34">
        <f t="shared" si="16"/>
        <v>0</v>
      </c>
      <c r="V103" s="34">
        <f t="shared" si="16"/>
        <v>0</v>
      </c>
      <c r="W103" s="34">
        <f t="shared" si="16"/>
        <v>0</v>
      </c>
      <c r="X103" s="64">
        <f>X109</f>
        <v>1067.9833</v>
      </c>
      <c r="Y103" s="59" t="e">
        <f>X103/G103*100</f>
        <v>#DIV/0!</v>
      </c>
      <c r="Z103" s="145">
        <v>0</v>
      </c>
    </row>
    <row r="104" spans="1:26" ht="16.5" customHeight="1" outlineLevel="4" thickBot="1">
      <c r="A104" s="5" t="s">
        <v>100</v>
      </c>
      <c r="B104" s="21">
        <v>951</v>
      </c>
      <c r="C104" s="6" t="s">
        <v>67</v>
      </c>
      <c r="D104" s="6" t="s">
        <v>253</v>
      </c>
      <c r="E104" s="6" t="s">
        <v>95</v>
      </c>
      <c r="F104" s="6"/>
      <c r="G104" s="145">
        <v>0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81"/>
      <c r="Y104" s="59"/>
      <c r="Z104" s="145">
        <v>0</v>
      </c>
    </row>
    <row r="105" spans="1:26" ht="16.5" customHeight="1" outlineLevel="4" thickBot="1">
      <c r="A105" s="5" t="s">
        <v>340</v>
      </c>
      <c r="B105" s="21">
        <v>951</v>
      </c>
      <c r="C105" s="6" t="s">
        <v>67</v>
      </c>
      <c r="D105" s="6" t="s">
        <v>253</v>
      </c>
      <c r="E105" s="6" t="s">
        <v>341</v>
      </c>
      <c r="F105" s="6"/>
      <c r="G105" s="145">
        <v>0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81"/>
      <c r="Y105" s="59"/>
      <c r="Z105" s="145">
        <v>0</v>
      </c>
    </row>
    <row r="106" spans="1:26" ht="33.75" customHeight="1" outlineLevel="4" thickBot="1">
      <c r="A106" s="93" t="s">
        <v>137</v>
      </c>
      <c r="B106" s="89">
        <v>951</v>
      </c>
      <c r="C106" s="90" t="s">
        <v>67</v>
      </c>
      <c r="D106" s="90" t="s">
        <v>258</v>
      </c>
      <c r="E106" s="90" t="s">
        <v>5</v>
      </c>
      <c r="F106" s="90"/>
      <c r="G106" s="167">
        <f>G107+G111+G113</f>
        <v>35072.365000000005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81"/>
      <c r="Y106" s="59"/>
      <c r="Z106" s="16">
        <f>Z107+Z111+Z113</f>
        <v>35814.665</v>
      </c>
    </row>
    <row r="107" spans="1:26" ht="15.75" customHeight="1" outlineLevel="4" thickBot="1">
      <c r="A107" s="5" t="s">
        <v>108</v>
      </c>
      <c r="B107" s="21">
        <v>951</v>
      </c>
      <c r="C107" s="6" t="s">
        <v>67</v>
      </c>
      <c r="D107" s="6" t="s">
        <v>258</v>
      </c>
      <c r="E107" s="6" t="s">
        <v>107</v>
      </c>
      <c r="F107" s="6"/>
      <c r="G107" s="7">
        <f>G108+G109+G110</f>
        <v>20247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  <c r="Z107" s="7">
        <f>Z108+Z109+Z110</f>
        <v>20247</v>
      </c>
    </row>
    <row r="108" spans="1:26" ht="15.75" customHeight="1" outlineLevel="4" thickBot="1">
      <c r="A108" s="87" t="s">
        <v>243</v>
      </c>
      <c r="B108" s="91">
        <v>951</v>
      </c>
      <c r="C108" s="92" t="s">
        <v>67</v>
      </c>
      <c r="D108" s="92" t="s">
        <v>258</v>
      </c>
      <c r="E108" s="92" t="s">
        <v>109</v>
      </c>
      <c r="F108" s="92"/>
      <c r="G108" s="97">
        <v>15520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  <c r="Z108" s="97">
        <v>15520</v>
      </c>
    </row>
    <row r="109" spans="1:26" ht="32.25" outlineLevel="5" thickBot="1">
      <c r="A109" s="87" t="s">
        <v>245</v>
      </c>
      <c r="B109" s="91">
        <v>951</v>
      </c>
      <c r="C109" s="92" t="s">
        <v>67</v>
      </c>
      <c r="D109" s="92" t="s">
        <v>258</v>
      </c>
      <c r="E109" s="92" t="s">
        <v>110</v>
      </c>
      <c r="F109" s="92"/>
      <c r="G109" s="97">
        <v>40</v>
      </c>
      <c r="H109" s="26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44"/>
      <c r="X109" s="65">
        <v>1067.9833</v>
      </c>
      <c r="Y109" s="59">
        <f>X109/G106*100</f>
        <v>3.045084926551146</v>
      </c>
      <c r="Z109" s="97">
        <v>40</v>
      </c>
    </row>
    <row r="110" spans="1:26" ht="18.75" customHeight="1" outlineLevel="6" thickBot="1">
      <c r="A110" s="87" t="s">
        <v>241</v>
      </c>
      <c r="B110" s="91">
        <v>951</v>
      </c>
      <c r="C110" s="92" t="s">
        <v>67</v>
      </c>
      <c r="D110" s="92" t="s">
        <v>258</v>
      </c>
      <c r="E110" s="92" t="s">
        <v>242</v>
      </c>
      <c r="F110" s="92"/>
      <c r="G110" s="97">
        <v>4687</v>
      </c>
      <c r="H110" s="32" t="e">
        <f aca="true" t="shared" si="17" ref="H110:W110">H111</f>
        <v>#REF!</v>
      </c>
      <c r="I110" s="32" t="e">
        <f t="shared" si="17"/>
        <v>#REF!</v>
      </c>
      <c r="J110" s="32" t="e">
        <f t="shared" si="17"/>
        <v>#REF!</v>
      </c>
      <c r="K110" s="32" t="e">
        <f t="shared" si="17"/>
        <v>#REF!</v>
      </c>
      <c r="L110" s="32" t="e">
        <f t="shared" si="17"/>
        <v>#REF!</v>
      </c>
      <c r="M110" s="32" t="e">
        <f t="shared" si="17"/>
        <v>#REF!</v>
      </c>
      <c r="N110" s="32" t="e">
        <f t="shared" si="17"/>
        <v>#REF!</v>
      </c>
      <c r="O110" s="32" t="e">
        <f t="shared" si="17"/>
        <v>#REF!</v>
      </c>
      <c r="P110" s="32" t="e">
        <f t="shared" si="17"/>
        <v>#REF!</v>
      </c>
      <c r="Q110" s="32" t="e">
        <f t="shared" si="17"/>
        <v>#REF!</v>
      </c>
      <c r="R110" s="32" t="e">
        <f t="shared" si="17"/>
        <v>#REF!</v>
      </c>
      <c r="S110" s="32" t="e">
        <f t="shared" si="17"/>
        <v>#REF!</v>
      </c>
      <c r="T110" s="32" t="e">
        <f t="shared" si="17"/>
        <v>#REF!</v>
      </c>
      <c r="U110" s="32" t="e">
        <f t="shared" si="17"/>
        <v>#REF!</v>
      </c>
      <c r="V110" s="32" t="e">
        <f t="shared" si="17"/>
        <v>#REF!</v>
      </c>
      <c r="W110" s="32" t="e">
        <f t="shared" si="17"/>
        <v>#REF!</v>
      </c>
      <c r="X110" s="67" t="e">
        <f>X111</f>
        <v>#REF!</v>
      </c>
      <c r="Y110" s="59" t="e">
        <f>X110/G107*100</f>
        <v>#REF!</v>
      </c>
      <c r="Z110" s="97">
        <v>4687</v>
      </c>
    </row>
    <row r="111" spans="1:26" ht="18" customHeight="1" outlineLevel="6" thickBot="1">
      <c r="A111" s="5" t="s">
        <v>96</v>
      </c>
      <c r="B111" s="21">
        <v>951</v>
      </c>
      <c r="C111" s="6" t="s">
        <v>67</v>
      </c>
      <c r="D111" s="6" t="s">
        <v>258</v>
      </c>
      <c r="E111" s="6" t="s">
        <v>91</v>
      </c>
      <c r="F111" s="6"/>
      <c r="G111" s="7">
        <f>G112</f>
        <v>14540.565</v>
      </c>
      <c r="H111" s="35" t="e">
        <f>#REF!</f>
        <v>#REF!</v>
      </c>
      <c r="I111" s="35" t="e">
        <f>#REF!</f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71" t="e">
        <f>#REF!</f>
        <v>#REF!</v>
      </c>
      <c r="Y111" s="59" t="e">
        <f>X111/G108*100</f>
        <v>#REF!</v>
      </c>
      <c r="Z111" s="7">
        <f>Z112</f>
        <v>15282.865</v>
      </c>
    </row>
    <row r="112" spans="1:26" ht="32.25" outlineLevel="6" thickBot="1">
      <c r="A112" s="87" t="s">
        <v>97</v>
      </c>
      <c r="B112" s="91">
        <v>951</v>
      </c>
      <c r="C112" s="92" t="s">
        <v>67</v>
      </c>
      <c r="D112" s="92" t="s">
        <v>258</v>
      </c>
      <c r="E112" s="92" t="s">
        <v>92</v>
      </c>
      <c r="F112" s="92"/>
      <c r="G112" s="97">
        <v>14540.565</v>
      </c>
      <c r="H112" s="86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75"/>
      <c r="Y112" s="59"/>
      <c r="Z112" s="97">
        <v>15282.865</v>
      </c>
    </row>
    <row r="113" spans="1:26" ht="16.5" outlineLevel="6" thickBot="1">
      <c r="A113" s="5" t="s">
        <v>98</v>
      </c>
      <c r="B113" s="21">
        <v>951</v>
      </c>
      <c r="C113" s="6" t="s">
        <v>67</v>
      </c>
      <c r="D113" s="6" t="s">
        <v>258</v>
      </c>
      <c r="E113" s="6" t="s">
        <v>93</v>
      </c>
      <c r="F113" s="6"/>
      <c r="G113" s="7">
        <f>G114+G115+G116</f>
        <v>284.8</v>
      </c>
      <c r="H113" s="86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75"/>
      <c r="Y113" s="59"/>
      <c r="Z113" s="7">
        <f>Z114+Z115+Z116</f>
        <v>284.8</v>
      </c>
    </row>
    <row r="114" spans="1:26" ht="17.25" customHeight="1" outlineLevel="6" thickBot="1">
      <c r="A114" s="87" t="s">
        <v>99</v>
      </c>
      <c r="B114" s="91">
        <v>951</v>
      </c>
      <c r="C114" s="92" t="s">
        <v>67</v>
      </c>
      <c r="D114" s="92" t="s">
        <v>258</v>
      </c>
      <c r="E114" s="92" t="s">
        <v>94</v>
      </c>
      <c r="F114" s="92"/>
      <c r="G114" s="97">
        <v>252</v>
      </c>
      <c r="H114" s="86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75"/>
      <c r="Y114" s="59"/>
      <c r="Z114" s="97">
        <v>252</v>
      </c>
    </row>
    <row r="115" spans="1:26" ht="16.5" outlineLevel="6" thickBot="1">
      <c r="A115" s="87" t="s">
        <v>100</v>
      </c>
      <c r="B115" s="91">
        <v>951</v>
      </c>
      <c r="C115" s="92" t="s">
        <v>67</v>
      </c>
      <c r="D115" s="92" t="s">
        <v>258</v>
      </c>
      <c r="E115" s="92" t="s">
        <v>95</v>
      </c>
      <c r="F115" s="92"/>
      <c r="G115" s="97">
        <v>22.8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  <c r="Z115" s="97">
        <v>22.8</v>
      </c>
    </row>
    <row r="116" spans="1:26" ht="16.5" outlineLevel="6" thickBot="1">
      <c r="A116" s="87" t="s">
        <v>340</v>
      </c>
      <c r="B116" s="91">
        <v>951</v>
      </c>
      <c r="C116" s="92" t="s">
        <v>67</v>
      </c>
      <c r="D116" s="92" t="s">
        <v>258</v>
      </c>
      <c r="E116" s="92" t="s">
        <v>95</v>
      </c>
      <c r="F116" s="92"/>
      <c r="G116" s="97">
        <v>10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  <c r="Z116" s="97">
        <v>10</v>
      </c>
    </row>
    <row r="117" spans="1:26" ht="32.25" outlineLevel="6" thickBot="1">
      <c r="A117" s="113" t="s">
        <v>138</v>
      </c>
      <c r="B117" s="89">
        <v>951</v>
      </c>
      <c r="C117" s="90" t="s">
        <v>67</v>
      </c>
      <c r="D117" s="90" t="s">
        <v>259</v>
      </c>
      <c r="E117" s="90" t="s">
        <v>5</v>
      </c>
      <c r="F117" s="90"/>
      <c r="G117" s="142">
        <f>G118+G122</f>
        <v>1137.906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  <c r="Z117" s="142">
        <f>Z118+Z122</f>
        <v>1137.906</v>
      </c>
    </row>
    <row r="118" spans="1:26" ht="32.25" outlineLevel="6" thickBot="1">
      <c r="A118" s="5" t="s">
        <v>90</v>
      </c>
      <c r="B118" s="21">
        <v>951</v>
      </c>
      <c r="C118" s="6" t="s">
        <v>67</v>
      </c>
      <c r="D118" s="6" t="s">
        <v>259</v>
      </c>
      <c r="E118" s="6" t="s">
        <v>87</v>
      </c>
      <c r="F118" s="6"/>
      <c r="G118" s="7">
        <f>G119+G120+G121</f>
        <v>1071.828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  <c r="Z118" s="7">
        <f>Z119+Z120+Z121</f>
        <v>1071.828</v>
      </c>
    </row>
    <row r="119" spans="1:26" ht="19.5" customHeight="1" outlineLevel="6" thickBot="1">
      <c r="A119" s="87" t="s">
        <v>244</v>
      </c>
      <c r="B119" s="91">
        <v>951</v>
      </c>
      <c r="C119" s="92" t="s">
        <v>67</v>
      </c>
      <c r="D119" s="92" t="s">
        <v>259</v>
      </c>
      <c r="E119" s="92" t="s">
        <v>88</v>
      </c>
      <c r="F119" s="92"/>
      <c r="G119" s="141">
        <v>825.072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  <c r="Z119" s="141">
        <v>825.072</v>
      </c>
    </row>
    <row r="120" spans="1:26" ht="31.5" customHeight="1" outlineLevel="6" thickBot="1">
      <c r="A120" s="87" t="s">
        <v>246</v>
      </c>
      <c r="B120" s="91">
        <v>951</v>
      </c>
      <c r="C120" s="92" t="s">
        <v>67</v>
      </c>
      <c r="D120" s="92" t="s">
        <v>259</v>
      </c>
      <c r="E120" s="92" t="s">
        <v>89</v>
      </c>
      <c r="F120" s="92"/>
      <c r="G120" s="141">
        <v>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  <c r="Z120" s="141">
        <v>0</v>
      </c>
    </row>
    <row r="121" spans="1:26" ht="48" outlineLevel="6" thickBot="1">
      <c r="A121" s="87" t="s">
        <v>239</v>
      </c>
      <c r="B121" s="91">
        <v>951</v>
      </c>
      <c r="C121" s="92" t="s">
        <v>67</v>
      </c>
      <c r="D121" s="92" t="s">
        <v>259</v>
      </c>
      <c r="E121" s="92" t="s">
        <v>240</v>
      </c>
      <c r="F121" s="92"/>
      <c r="G121" s="141">
        <v>246.756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  <c r="Z121" s="141">
        <v>246.756</v>
      </c>
    </row>
    <row r="122" spans="1:26" ht="15" customHeight="1" outlineLevel="6" thickBot="1">
      <c r="A122" s="5" t="s">
        <v>96</v>
      </c>
      <c r="B122" s="21">
        <v>951</v>
      </c>
      <c r="C122" s="6" t="s">
        <v>67</v>
      </c>
      <c r="D122" s="6" t="s">
        <v>259</v>
      </c>
      <c r="E122" s="6" t="s">
        <v>91</v>
      </c>
      <c r="F122" s="6"/>
      <c r="G122" s="7">
        <f>G123</f>
        <v>66.078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  <c r="Z122" s="7">
        <f>Z123</f>
        <v>66.078</v>
      </c>
    </row>
    <row r="123" spans="1:26" ht="32.25" outlineLevel="6" thickBot="1">
      <c r="A123" s="87" t="s">
        <v>97</v>
      </c>
      <c r="B123" s="91">
        <v>951</v>
      </c>
      <c r="C123" s="92" t="s">
        <v>67</v>
      </c>
      <c r="D123" s="92" t="s">
        <v>260</v>
      </c>
      <c r="E123" s="92" t="s">
        <v>92</v>
      </c>
      <c r="F123" s="92"/>
      <c r="G123" s="141">
        <v>66.078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  <c r="Z123" s="141">
        <v>66.078</v>
      </c>
    </row>
    <row r="124" spans="1:26" ht="32.25" outlineLevel="6" thickBot="1">
      <c r="A124" s="113" t="s">
        <v>139</v>
      </c>
      <c r="B124" s="89">
        <v>951</v>
      </c>
      <c r="C124" s="90" t="s">
        <v>67</v>
      </c>
      <c r="D124" s="90" t="s">
        <v>260</v>
      </c>
      <c r="E124" s="90" t="s">
        <v>5</v>
      </c>
      <c r="F124" s="90"/>
      <c r="G124" s="142">
        <f>G125+G129</f>
        <v>747.1569999999999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  <c r="Z124" s="142">
        <f>Z125+Z129</f>
        <v>747.1569999999999</v>
      </c>
    </row>
    <row r="125" spans="1:26" ht="32.25" outlineLevel="6" thickBot="1">
      <c r="A125" s="5" t="s">
        <v>90</v>
      </c>
      <c r="B125" s="21">
        <v>951</v>
      </c>
      <c r="C125" s="6" t="s">
        <v>67</v>
      </c>
      <c r="D125" s="6" t="s">
        <v>260</v>
      </c>
      <c r="E125" s="6" t="s">
        <v>87</v>
      </c>
      <c r="F125" s="6"/>
      <c r="G125" s="145">
        <f>G126+G127+G128</f>
        <v>570.314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  <c r="Z125" s="145">
        <f>Z126+Z127+Z128</f>
        <v>570.314</v>
      </c>
    </row>
    <row r="126" spans="1:26" ht="18.75" customHeight="1" outlineLevel="6" thickBot="1">
      <c r="A126" s="87" t="s">
        <v>244</v>
      </c>
      <c r="B126" s="91">
        <v>951</v>
      </c>
      <c r="C126" s="92" t="s">
        <v>67</v>
      </c>
      <c r="D126" s="92" t="s">
        <v>260</v>
      </c>
      <c r="E126" s="92" t="s">
        <v>88</v>
      </c>
      <c r="F126" s="92"/>
      <c r="G126" s="141">
        <v>438.957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  <c r="Z126" s="141">
        <v>438.957</v>
      </c>
    </row>
    <row r="127" spans="1:26" ht="33" customHeight="1" outlineLevel="6" thickBot="1">
      <c r="A127" s="87" t="s">
        <v>246</v>
      </c>
      <c r="B127" s="91">
        <v>951</v>
      </c>
      <c r="C127" s="92" t="s">
        <v>67</v>
      </c>
      <c r="D127" s="92" t="s">
        <v>260</v>
      </c>
      <c r="E127" s="92" t="s">
        <v>89</v>
      </c>
      <c r="F127" s="92"/>
      <c r="G127" s="141">
        <v>0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  <c r="Z127" s="141">
        <v>0</v>
      </c>
    </row>
    <row r="128" spans="1:26" ht="48" outlineLevel="6" thickBot="1">
      <c r="A128" s="87" t="s">
        <v>239</v>
      </c>
      <c r="B128" s="91">
        <v>951</v>
      </c>
      <c r="C128" s="92" t="s">
        <v>67</v>
      </c>
      <c r="D128" s="92" t="s">
        <v>260</v>
      </c>
      <c r="E128" s="92" t="s">
        <v>240</v>
      </c>
      <c r="F128" s="92"/>
      <c r="G128" s="141">
        <v>131.357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  <c r="Z128" s="141">
        <v>131.357</v>
      </c>
    </row>
    <row r="129" spans="1:26" ht="18.75" customHeight="1" outlineLevel="6" thickBot="1">
      <c r="A129" s="5" t="s">
        <v>96</v>
      </c>
      <c r="B129" s="21">
        <v>951</v>
      </c>
      <c r="C129" s="6" t="s">
        <v>67</v>
      </c>
      <c r="D129" s="6" t="s">
        <v>260</v>
      </c>
      <c r="E129" s="6" t="s">
        <v>91</v>
      </c>
      <c r="F129" s="6"/>
      <c r="G129" s="145">
        <f>G130</f>
        <v>176.843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  <c r="Z129" s="145">
        <f>Z130</f>
        <v>176.843</v>
      </c>
    </row>
    <row r="130" spans="1:26" ht="32.25" outlineLevel="6" thickBot="1">
      <c r="A130" s="87" t="s">
        <v>97</v>
      </c>
      <c r="B130" s="91">
        <v>951</v>
      </c>
      <c r="C130" s="92" t="s">
        <v>67</v>
      </c>
      <c r="D130" s="92" t="s">
        <v>260</v>
      </c>
      <c r="E130" s="92" t="s">
        <v>92</v>
      </c>
      <c r="F130" s="92"/>
      <c r="G130" s="141">
        <v>176.843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  <c r="Z130" s="141">
        <v>176.843</v>
      </c>
    </row>
    <row r="131" spans="1:26" ht="32.25" outlineLevel="6" thickBot="1">
      <c r="A131" s="113" t="s">
        <v>140</v>
      </c>
      <c r="B131" s="89">
        <v>951</v>
      </c>
      <c r="C131" s="90" t="s">
        <v>67</v>
      </c>
      <c r="D131" s="90" t="s">
        <v>261</v>
      </c>
      <c r="E131" s="90" t="s">
        <v>5</v>
      </c>
      <c r="F131" s="90"/>
      <c r="G131" s="142">
        <f>G132+G135</f>
        <v>739.0169999999999</v>
      </c>
      <c r="H131" s="32">
        <f aca="true" t="shared" si="18" ref="H131:W131">H132</f>
        <v>0</v>
      </c>
      <c r="I131" s="32">
        <f t="shared" si="18"/>
        <v>0</v>
      </c>
      <c r="J131" s="32">
        <f t="shared" si="18"/>
        <v>0</v>
      </c>
      <c r="K131" s="32">
        <f t="shared" si="18"/>
        <v>0</v>
      </c>
      <c r="L131" s="32">
        <f t="shared" si="18"/>
        <v>0</v>
      </c>
      <c r="M131" s="32">
        <f t="shared" si="18"/>
        <v>0</v>
      </c>
      <c r="N131" s="32">
        <f t="shared" si="18"/>
        <v>0</v>
      </c>
      <c r="O131" s="32">
        <f t="shared" si="18"/>
        <v>0</v>
      </c>
      <c r="P131" s="32">
        <f t="shared" si="18"/>
        <v>0</v>
      </c>
      <c r="Q131" s="32">
        <f t="shared" si="18"/>
        <v>0</v>
      </c>
      <c r="R131" s="32">
        <f t="shared" si="18"/>
        <v>0</v>
      </c>
      <c r="S131" s="32">
        <f t="shared" si="18"/>
        <v>0</v>
      </c>
      <c r="T131" s="32">
        <f t="shared" si="18"/>
        <v>0</v>
      </c>
      <c r="U131" s="32">
        <f t="shared" si="18"/>
        <v>0</v>
      </c>
      <c r="V131" s="32">
        <f t="shared" si="18"/>
        <v>0</v>
      </c>
      <c r="W131" s="32">
        <f t="shared" si="18"/>
        <v>0</v>
      </c>
      <c r="X131" s="67">
        <f>X132</f>
        <v>332.248</v>
      </c>
      <c r="Y131" s="59">
        <f>X131/G126*100</f>
        <v>75.69032957670113</v>
      </c>
      <c r="Z131" s="142">
        <f>Z132+Z135</f>
        <v>739.0169999999999</v>
      </c>
    </row>
    <row r="132" spans="1:26" ht="32.25" outlineLevel="6" thickBot="1">
      <c r="A132" s="5" t="s">
        <v>90</v>
      </c>
      <c r="B132" s="21">
        <v>951</v>
      </c>
      <c r="C132" s="6" t="s">
        <v>67</v>
      </c>
      <c r="D132" s="6" t="s">
        <v>261</v>
      </c>
      <c r="E132" s="6" t="s">
        <v>87</v>
      </c>
      <c r="F132" s="6"/>
      <c r="G132" s="145">
        <f>G133+G134</f>
        <v>723.002</v>
      </c>
      <c r="H132" s="27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45"/>
      <c r="X132" s="65">
        <v>332.248</v>
      </c>
      <c r="Y132" s="59" t="e">
        <f>X132/G127*100</f>
        <v>#DIV/0!</v>
      </c>
      <c r="Z132" s="145">
        <f>Z133+Z134</f>
        <v>723.002</v>
      </c>
    </row>
    <row r="133" spans="1:26" ht="17.25" customHeight="1" outlineLevel="6" thickBot="1">
      <c r="A133" s="87" t="s">
        <v>244</v>
      </c>
      <c r="B133" s="91">
        <v>951</v>
      </c>
      <c r="C133" s="92" t="s">
        <v>67</v>
      </c>
      <c r="D133" s="92" t="s">
        <v>261</v>
      </c>
      <c r="E133" s="92" t="s">
        <v>88</v>
      </c>
      <c r="F133" s="114"/>
      <c r="G133" s="141">
        <v>560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  <c r="Z133" s="141">
        <v>560</v>
      </c>
    </row>
    <row r="134" spans="1:26" ht="48" outlineLevel="6" thickBot="1">
      <c r="A134" s="87" t="s">
        <v>239</v>
      </c>
      <c r="B134" s="91">
        <v>951</v>
      </c>
      <c r="C134" s="92" t="s">
        <v>67</v>
      </c>
      <c r="D134" s="92" t="s">
        <v>261</v>
      </c>
      <c r="E134" s="92" t="s">
        <v>240</v>
      </c>
      <c r="F134" s="114"/>
      <c r="G134" s="141">
        <v>163.002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  <c r="Z134" s="141">
        <v>163.002</v>
      </c>
    </row>
    <row r="135" spans="1:26" ht="16.5" customHeight="1" outlineLevel="6" thickBot="1">
      <c r="A135" s="5" t="s">
        <v>96</v>
      </c>
      <c r="B135" s="21">
        <v>951</v>
      </c>
      <c r="C135" s="6" t="s">
        <v>67</v>
      </c>
      <c r="D135" s="6" t="s">
        <v>261</v>
      </c>
      <c r="E135" s="6" t="s">
        <v>91</v>
      </c>
      <c r="F135" s="115"/>
      <c r="G135" s="145">
        <f>G136</f>
        <v>16.015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  <c r="Z135" s="145">
        <f>Z136</f>
        <v>16.015</v>
      </c>
    </row>
    <row r="136" spans="1:26" ht="34.5" customHeight="1" outlineLevel="6" thickBot="1">
      <c r="A136" s="87" t="s">
        <v>97</v>
      </c>
      <c r="B136" s="91">
        <v>951</v>
      </c>
      <c r="C136" s="92" t="s">
        <v>67</v>
      </c>
      <c r="D136" s="92" t="s">
        <v>261</v>
      </c>
      <c r="E136" s="92" t="s">
        <v>92</v>
      </c>
      <c r="F136" s="114"/>
      <c r="G136" s="141">
        <v>16.015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  <c r="Z136" s="141">
        <v>16.015</v>
      </c>
    </row>
    <row r="137" spans="1:26" ht="16.5" outlineLevel="6" thickBot="1">
      <c r="A137" s="13" t="s">
        <v>141</v>
      </c>
      <c r="B137" s="19">
        <v>951</v>
      </c>
      <c r="C137" s="11" t="s">
        <v>67</v>
      </c>
      <c r="D137" s="11" t="s">
        <v>247</v>
      </c>
      <c r="E137" s="11" t="s">
        <v>5</v>
      </c>
      <c r="F137" s="11"/>
      <c r="G137" s="12">
        <f>G145+G152+G138+G159+G164+G167+G170</f>
        <v>2176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  <c r="Z137" s="12">
        <f>Z145+Z152+Z138+Z159+Z164+Z167+Z170</f>
        <v>2126</v>
      </c>
    </row>
    <row r="138" spans="1:26" ht="37.5" customHeight="1" outlineLevel="6" thickBot="1">
      <c r="A138" s="113" t="s">
        <v>214</v>
      </c>
      <c r="B138" s="89">
        <v>951</v>
      </c>
      <c r="C138" s="106" t="s">
        <v>67</v>
      </c>
      <c r="D138" s="106" t="s">
        <v>262</v>
      </c>
      <c r="E138" s="106" t="s">
        <v>5</v>
      </c>
      <c r="F138" s="106"/>
      <c r="G138" s="122">
        <f>G139+G142</f>
        <v>10</v>
      </c>
      <c r="H138" s="32">
        <f aca="true" t="shared" si="19" ref="H138:W138">H140</f>
        <v>0</v>
      </c>
      <c r="I138" s="32">
        <f t="shared" si="19"/>
        <v>0</v>
      </c>
      <c r="J138" s="32">
        <f t="shared" si="19"/>
        <v>0</v>
      </c>
      <c r="K138" s="32">
        <f t="shared" si="19"/>
        <v>0</v>
      </c>
      <c r="L138" s="32">
        <f t="shared" si="19"/>
        <v>0</v>
      </c>
      <c r="M138" s="32">
        <f t="shared" si="19"/>
        <v>0</v>
      </c>
      <c r="N138" s="32">
        <f t="shared" si="19"/>
        <v>0</v>
      </c>
      <c r="O138" s="32">
        <f t="shared" si="19"/>
        <v>0</v>
      </c>
      <c r="P138" s="32">
        <f t="shared" si="19"/>
        <v>0</v>
      </c>
      <c r="Q138" s="32">
        <f t="shared" si="19"/>
        <v>0</v>
      </c>
      <c r="R138" s="32">
        <f t="shared" si="19"/>
        <v>0</v>
      </c>
      <c r="S138" s="32">
        <f t="shared" si="19"/>
        <v>0</v>
      </c>
      <c r="T138" s="32">
        <f t="shared" si="19"/>
        <v>0</v>
      </c>
      <c r="U138" s="32">
        <f t="shared" si="19"/>
        <v>0</v>
      </c>
      <c r="V138" s="32">
        <f t="shared" si="19"/>
        <v>0</v>
      </c>
      <c r="W138" s="32">
        <f t="shared" si="19"/>
        <v>0</v>
      </c>
      <c r="X138" s="67">
        <f>X140</f>
        <v>330.176</v>
      </c>
      <c r="Y138" s="59">
        <f>X138/G133*100</f>
        <v>58.96</v>
      </c>
      <c r="Z138" s="122">
        <f>Z139+Z142</f>
        <v>10</v>
      </c>
    </row>
    <row r="139" spans="1:26" ht="32.25" outlineLevel="6" thickBot="1">
      <c r="A139" s="5" t="s">
        <v>190</v>
      </c>
      <c r="B139" s="21">
        <v>951</v>
      </c>
      <c r="C139" s="6" t="s">
        <v>67</v>
      </c>
      <c r="D139" s="6" t="s">
        <v>263</v>
      </c>
      <c r="E139" s="6" t="s">
        <v>5</v>
      </c>
      <c r="F139" s="11"/>
      <c r="G139" s="7">
        <f>G140</f>
        <v>10</v>
      </c>
      <c r="H139" s="83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147"/>
      <c r="Y139" s="59"/>
      <c r="Z139" s="7">
        <f>Z140</f>
        <v>10</v>
      </c>
    </row>
    <row r="140" spans="1:26" ht="20.25" customHeight="1" outlineLevel="6" thickBot="1">
      <c r="A140" s="87" t="s">
        <v>96</v>
      </c>
      <c r="B140" s="91">
        <v>951</v>
      </c>
      <c r="C140" s="92" t="s">
        <v>67</v>
      </c>
      <c r="D140" s="92" t="s">
        <v>263</v>
      </c>
      <c r="E140" s="92" t="s">
        <v>91</v>
      </c>
      <c r="F140" s="11"/>
      <c r="G140" s="97">
        <f>G141</f>
        <v>10</v>
      </c>
      <c r="H140" s="27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45"/>
      <c r="X140" s="65">
        <v>330.176</v>
      </c>
      <c r="Y140" s="59">
        <f>X140/G135*100</f>
        <v>2061.667187012176</v>
      </c>
      <c r="Z140" s="97">
        <f>Z141</f>
        <v>10</v>
      </c>
    </row>
    <row r="141" spans="1:26" ht="32.25" outlineLevel="6" thickBot="1">
      <c r="A141" s="87" t="s">
        <v>97</v>
      </c>
      <c r="B141" s="91">
        <v>951</v>
      </c>
      <c r="C141" s="92" t="s">
        <v>67</v>
      </c>
      <c r="D141" s="92" t="s">
        <v>263</v>
      </c>
      <c r="E141" s="92" t="s">
        <v>92</v>
      </c>
      <c r="F141" s="11"/>
      <c r="G141" s="97">
        <v>10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  <c r="Z141" s="97">
        <v>10</v>
      </c>
    </row>
    <row r="142" spans="1:26" ht="36" customHeight="1" outlineLevel="6" thickBot="1">
      <c r="A142" s="5" t="s">
        <v>189</v>
      </c>
      <c r="B142" s="21">
        <v>951</v>
      </c>
      <c r="C142" s="6" t="s">
        <v>67</v>
      </c>
      <c r="D142" s="6" t="s">
        <v>264</v>
      </c>
      <c r="E142" s="6" t="s">
        <v>5</v>
      </c>
      <c r="F142" s="11"/>
      <c r="G142" s="7">
        <f>G143</f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  <c r="Z142" s="7">
        <f>Z143</f>
        <v>0</v>
      </c>
    </row>
    <row r="143" spans="1:26" ht="18.75" customHeight="1" outlineLevel="6" thickBot="1">
      <c r="A143" s="87" t="s">
        <v>96</v>
      </c>
      <c r="B143" s="91">
        <v>951</v>
      </c>
      <c r="C143" s="92" t="s">
        <v>67</v>
      </c>
      <c r="D143" s="92" t="s">
        <v>264</v>
      </c>
      <c r="E143" s="92" t="s">
        <v>91</v>
      </c>
      <c r="F143" s="11"/>
      <c r="G143" s="97">
        <f>G144</f>
        <v>0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  <c r="Z143" s="97">
        <f>Z144</f>
        <v>0</v>
      </c>
    </row>
    <row r="144" spans="1:26" ht="32.25" outlineLevel="6" thickBot="1">
      <c r="A144" s="87" t="s">
        <v>97</v>
      </c>
      <c r="B144" s="91">
        <v>951</v>
      </c>
      <c r="C144" s="92" t="s">
        <v>67</v>
      </c>
      <c r="D144" s="92" t="s">
        <v>264</v>
      </c>
      <c r="E144" s="92" t="s">
        <v>92</v>
      </c>
      <c r="F144" s="11"/>
      <c r="G144" s="97">
        <v>0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  <c r="Z144" s="97">
        <v>0</v>
      </c>
    </row>
    <row r="145" spans="1:26" ht="24" customHeight="1" outlineLevel="6" thickBot="1">
      <c r="A145" s="93" t="s">
        <v>215</v>
      </c>
      <c r="B145" s="89">
        <v>951</v>
      </c>
      <c r="C145" s="90" t="s">
        <v>67</v>
      </c>
      <c r="D145" s="90" t="s">
        <v>265</v>
      </c>
      <c r="E145" s="90" t="s">
        <v>5</v>
      </c>
      <c r="F145" s="90"/>
      <c r="G145" s="16">
        <f>G146+G149</f>
        <v>50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  <c r="Z145" s="16">
        <f>Z146+Z149</f>
        <v>0</v>
      </c>
    </row>
    <row r="146" spans="1:26" ht="32.25" outlineLevel="6" thickBot="1">
      <c r="A146" s="5" t="s">
        <v>142</v>
      </c>
      <c r="B146" s="21">
        <v>951</v>
      </c>
      <c r="C146" s="6" t="s">
        <v>67</v>
      </c>
      <c r="D146" s="6" t="s">
        <v>266</v>
      </c>
      <c r="E146" s="6" t="s">
        <v>5</v>
      </c>
      <c r="F146" s="6"/>
      <c r="G146" s="7">
        <f>G147</f>
        <v>0</v>
      </c>
      <c r="H146" s="86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75"/>
      <c r="Y146" s="59"/>
      <c r="Z146" s="7">
        <f>Z147</f>
        <v>0</v>
      </c>
    </row>
    <row r="147" spans="1:26" ht="19.5" customHeight="1" outlineLevel="6" thickBot="1">
      <c r="A147" s="87" t="s">
        <v>96</v>
      </c>
      <c r="B147" s="91">
        <v>951</v>
      </c>
      <c r="C147" s="92" t="s">
        <v>67</v>
      </c>
      <c r="D147" s="92" t="s">
        <v>266</v>
      </c>
      <c r="E147" s="92" t="s">
        <v>91</v>
      </c>
      <c r="F147" s="92"/>
      <c r="G147" s="97">
        <f>G148</f>
        <v>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  <c r="Z147" s="97">
        <f>Z148</f>
        <v>0</v>
      </c>
    </row>
    <row r="148" spans="1:26" ht="33" customHeight="1" outlineLevel="6" thickBot="1">
      <c r="A148" s="87" t="s">
        <v>97</v>
      </c>
      <c r="B148" s="91">
        <v>951</v>
      </c>
      <c r="C148" s="92" t="s">
        <v>67</v>
      </c>
      <c r="D148" s="92" t="s">
        <v>266</v>
      </c>
      <c r="E148" s="92" t="s">
        <v>92</v>
      </c>
      <c r="F148" s="92"/>
      <c r="G148" s="97"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  <c r="Z148" s="97">
        <v>0</v>
      </c>
    </row>
    <row r="149" spans="1:26" ht="32.25" outlineLevel="6" thickBot="1">
      <c r="A149" s="5" t="s">
        <v>143</v>
      </c>
      <c r="B149" s="21">
        <v>951</v>
      </c>
      <c r="C149" s="6" t="s">
        <v>67</v>
      </c>
      <c r="D149" s="6" t="s">
        <v>267</v>
      </c>
      <c r="E149" s="6" t="s">
        <v>5</v>
      </c>
      <c r="F149" s="6"/>
      <c r="G149" s="7">
        <f>G150</f>
        <v>50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  <c r="Z149" s="7">
        <f>Z150</f>
        <v>0</v>
      </c>
    </row>
    <row r="150" spans="1:26" ht="17.25" customHeight="1" outlineLevel="6" thickBot="1">
      <c r="A150" s="87" t="s">
        <v>96</v>
      </c>
      <c r="B150" s="91">
        <v>951</v>
      </c>
      <c r="C150" s="92" t="s">
        <v>67</v>
      </c>
      <c r="D150" s="92" t="s">
        <v>267</v>
      </c>
      <c r="E150" s="92" t="s">
        <v>91</v>
      </c>
      <c r="F150" s="92"/>
      <c r="G150" s="97">
        <f>G151</f>
        <v>50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  <c r="Z150" s="97">
        <f>Z151</f>
        <v>0</v>
      </c>
    </row>
    <row r="151" spans="1:26" ht="32.25" outlineLevel="6" thickBot="1">
      <c r="A151" s="87" t="s">
        <v>97</v>
      </c>
      <c r="B151" s="91">
        <v>951</v>
      </c>
      <c r="C151" s="92" t="s">
        <v>67</v>
      </c>
      <c r="D151" s="92" t="s">
        <v>267</v>
      </c>
      <c r="E151" s="92" t="s">
        <v>92</v>
      </c>
      <c r="F151" s="92"/>
      <c r="G151" s="97"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  <c r="Z151" s="97">
        <v>0</v>
      </c>
    </row>
    <row r="152" spans="1:26" ht="32.25" outlineLevel="6" thickBot="1">
      <c r="A152" s="93" t="s">
        <v>216</v>
      </c>
      <c r="B152" s="89">
        <v>951</v>
      </c>
      <c r="C152" s="90" t="s">
        <v>67</v>
      </c>
      <c r="D152" s="90" t="s">
        <v>268</v>
      </c>
      <c r="E152" s="90" t="s">
        <v>5</v>
      </c>
      <c r="F152" s="90"/>
      <c r="G152" s="16">
        <f>G153+G156</f>
        <v>10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  <c r="Z152" s="16">
        <f>Z153+Z156</f>
        <v>10</v>
      </c>
    </row>
    <row r="153" spans="1:26" ht="48" outlineLevel="6" thickBot="1">
      <c r="A153" s="5" t="s">
        <v>144</v>
      </c>
      <c r="B153" s="21">
        <v>951</v>
      </c>
      <c r="C153" s="6" t="s">
        <v>67</v>
      </c>
      <c r="D153" s="6" t="s">
        <v>269</v>
      </c>
      <c r="E153" s="6" t="s">
        <v>5</v>
      </c>
      <c r="F153" s="6"/>
      <c r="G153" s="7">
        <f>G154</f>
        <v>10</v>
      </c>
      <c r="H153" s="32">
        <f aca="true" t="shared" si="20" ref="H153:W153">H154</f>
        <v>0</v>
      </c>
      <c r="I153" s="32">
        <f t="shared" si="20"/>
        <v>0</v>
      </c>
      <c r="J153" s="32">
        <f t="shared" si="20"/>
        <v>0</v>
      </c>
      <c r="K153" s="32">
        <f t="shared" si="20"/>
        <v>0</v>
      </c>
      <c r="L153" s="32">
        <f t="shared" si="20"/>
        <v>0</v>
      </c>
      <c r="M153" s="32">
        <f t="shared" si="20"/>
        <v>0</v>
      </c>
      <c r="N153" s="32">
        <f t="shared" si="20"/>
        <v>0</v>
      </c>
      <c r="O153" s="32">
        <f t="shared" si="20"/>
        <v>0</v>
      </c>
      <c r="P153" s="32">
        <f t="shared" si="20"/>
        <v>0</v>
      </c>
      <c r="Q153" s="32">
        <f t="shared" si="20"/>
        <v>0</v>
      </c>
      <c r="R153" s="32">
        <f t="shared" si="20"/>
        <v>0</v>
      </c>
      <c r="S153" s="32">
        <f t="shared" si="20"/>
        <v>0</v>
      </c>
      <c r="T153" s="32">
        <f t="shared" si="20"/>
        <v>0</v>
      </c>
      <c r="U153" s="32">
        <f t="shared" si="20"/>
        <v>0</v>
      </c>
      <c r="V153" s="32">
        <f t="shared" si="20"/>
        <v>0</v>
      </c>
      <c r="W153" s="32">
        <f t="shared" si="20"/>
        <v>0</v>
      </c>
      <c r="X153" s="67">
        <f>X154</f>
        <v>409.75398</v>
      </c>
      <c r="Y153" s="59" t="e">
        <f>X153/G147*100</f>
        <v>#DIV/0!</v>
      </c>
      <c r="Z153" s="7">
        <f>Z154</f>
        <v>10</v>
      </c>
    </row>
    <row r="154" spans="1:26" ht="19.5" customHeight="1" outlineLevel="6" thickBot="1">
      <c r="A154" s="87" t="s">
        <v>96</v>
      </c>
      <c r="B154" s="91">
        <v>951</v>
      </c>
      <c r="C154" s="92" t="s">
        <v>67</v>
      </c>
      <c r="D154" s="92" t="s">
        <v>269</v>
      </c>
      <c r="E154" s="92" t="s">
        <v>91</v>
      </c>
      <c r="F154" s="92"/>
      <c r="G154" s="97">
        <f>G155</f>
        <v>10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409.75398</v>
      </c>
      <c r="Y154" s="59" t="e">
        <f>X154/G148*100</f>
        <v>#DIV/0!</v>
      </c>
      <c r="Z154" s="97">
        <f>Z155</f>
        <v>10</v>
      </c>
    </row>
    <row r="155" spans="1:26" ht="32.25" outlineLevel="6" thickBot="1">
      <c r="A155" s="87" t="s">
        <v>97</v>
      </c>
      <c r="B155" s="91">
        <v>951</v>
      </c>
      <c r="C155" s="92" t="s">
        <v>67</v>
      </c>
      <c r="D155" s="92" t="s">
        <v>269</v>
      </c>
      <c r="E155" s="92" t="s">
        <v>92</v>
      </c>
      <c r="F155" s="92"/>
      <c r="G155" s="97">
        <v>10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  <c r="Z155" s="97">
        <v>10</v>
      </c>
    </row>
    <row r="156" spans="1:26" ht="48" outlineLevel="6" thickBot="1">
      <c r="A156" s="5" t="s">
        <v>342</v>
      </c>
      <c r="B156" s="21">
        <v>951</v>
      </c>
      <c r="C156" s="6" t="s">
        <v>67</v>
      </c>
      <c r="D156" s="6" t="s">
        <v>343</v>
      </c>
      <c r="E156" s="6" t="s">
        <v>5</v>
      </c>
      <c r="F156" s="6"/>
      <c r="G156" s="7">
        <f>G157</f>
        <v>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  <c r="Z156" s="7">
        <f>Z157</f>
        <v>0</v>
      </c>
    </row>
    <row r="157" spans="1:26" ht="21" customHeight="1" outlineLevel="6" thickBot="1">
      <c r="A157" s="87" t="s">
        <v>96</v>
      </c>
      <c r="B157" s="91">
        <v>951</v>
      </c>
      <c r="C157" s="92" t="s">
        <v>67</v>
      </c>
      <c r="D157" s="92" t="s">
        <v>343</v>
      </c>
      <c r="E157" s="92" t="s">
        <v>91</v>
      </c>
      <c r="F157" s="92"/>
      <c r="G157" s="97">
        <f>G158</f>
        <v>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  <c r="Z157" s="97">
        <f>Z158</f>
        <v>0</v>
      </c>
    </row>
    <row r="158" spans="1:26" ht="32.25" outlineLevel="6" thickBot="1">
      <c r="A158" s="87" t="s">
        <v>97</v>
      </c>
      <c r="B158" s="91">
        <v>951</v>
      </c>
      <c r="C158" s="92" t="s">
        <v>67</v>
      </c>
      <c r="D158" s="92" t="s">
        <v>343</v>
      </c>
      <c r="E158" s="92" t="s">
        <v>92</v>
      </c>
      <c r="F158" s="92"/>
      <c r="G158" s="97">
        <v>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  <c r="Z158" s="97">
        <v>0</v>
      </c>
    </row>
    <row r="159" spans="1:26" ht="48" outlineLevel="6" thickBot="1">
      <c r="A159" s="93" t="s">
        <v>334</v>
      </c>
      <c r="B159" s="89">
        <v>951</v>
      </c>
      <c r="C159" s="90" t="s">
        <v>67</v>
      </c>
      <c r="D159" s="90" t="s">
        <v>330</v>
      </c>
      <c r="E159" s="90" t="s">
        <v>5</v>
      </c>
      <c r="F159" s="90"/>
      <c r="G159" s="142">
        <f>G160+G162</f>
        <v>0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  <c r="Z159" s="142">
        <f>Z160+Z162</f>
        <v>0</v>
      </c>
    </row>
    <row r="160" spans="1:26" ht="16.5" outlineLevel="6" thickBot="1">
      <c r="A160" s="5" t="s">
        <v>116</v>
      </c>
      <c r="B160" s="21">
        <v>951</v>
      </c>
      <c r="C160" s="6" t="s">
        <v>67</v>
      </c>
      <c r="D160" s="6" t="s">
        <v>351</v>
      </c>
      <c r="E160" s="6" t="s">
        <v>115</v>
      </c>
      <c r="F160" s="6"/>
      <c r="G160" s="145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  <c r="Z160" s="145">
        <f>Z161</f>
        <v>0</v>
      </c>
    </row>
    <row r="161" spans="1:26" ht="48" outlineLevel="6" thickBot="1">
      <c r="A161" s="98" t="s">
        <v>197</v>
      </c>
      <c r="B161" s="91">
        <v>951</v>
      </c>
      <c r="C161" s="92" t="s">
        <v>67</v>
      </c>
      <c r="D161" s="92" t="s">
        <v>351</v>
      </c>
      <c r="E161" s="92" t="s">
        <v>85</v>
      </c>
      <c r="F161" s="92"/>
      <c r="G161" s="141"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  <c r="Z161" s="141">
        <v>0</v>
      </c>
    </row>
    <row r="162" spans="1:26" ht="16.5" outlineLevel="6" thickBot="1">
      <c r="A162" s="5" t="s">
        <v>116</v>
      </c>
      <c r="B162" s="21">
        <v>951</v>
      </c>
      <c r="C162" s="6" t="s">
        <v>67</v>
      </c>
      <c r="D162" s="6" t="s">
        <v>333</v>
      </c>
      <c r="E162" s="6" t="s">
        <v>115</v>
      </c>
      <c r="F162" s="6"/>
      <c r="G162" s="145">
        <f>G163</f>
        <v>0</v>
      </c>
      <c r="H162" s="40">
        <f aca="true" t="shared" si="21" ref="H162:X162">H163</f>
        <v>0</v>
      </c>
      <c r="I162" s="40">
        <f t="shared" si="21"/>
        <v>0</v>
      </c>
      <c r="J162" s="40">
        <f t="shared" si="21"/>
        <v>0</v>
      </c>
      <c r="K162" s="40">
        <f t="shared" si="21"/>
        <v>0</v>
      </c>
      <c r="L162" s="40">
        <f t="shared" si="21"/>
        <v>0</v>
      </c>
      <c r="M162" s="40">
        <f t="shared" si="21"/>
        <v>0</v>
      </c>
      <c r="N162" s="40">
        <f t="shared" si="21"/>
        <v>0</v>
      </c>
      <c r="O162" s="40">
        <f t="shared" si="21"/>
        <v>0</v>
      </c>
      <c r="P162" s="40">
        <f t="shared" si="21"/>
        <v>0</v>
      </c>
      <c r="Q162" s="40">
        <f t="shared" si="21"/>
        <v>0</v>
      </c>
      <c r="R162" s="40">
        <f t="shared" si="21"/>
        <v>0</v>
      </c>
      <c r="S162" s="40">
        <f t="shared" si="21"/>
        <v>0</v>
      </c>
      <c r="T162" s="40">
        <f t="shared" si="21"/>
        <v>0</v>
      </c>
      <c r="U162" s="40">
        <f t="shared" si="21"/>
        <v>0</v>
      </c>
      <c r="V162" s="40">
        <f t="shared" si="21"/>
        <v>0</v>
      </c>
      <c r="W162" s="40">
        <f t="shared" si="21"/>
        <v>0</v>
      </c>
      <c r="X162" s="72">
        <f t="shared" si="21"/>
        <v>1027.32</v>
      </c>
      <c r="Y162" s="59">
        <f>X162/G153*100</f>
        <v>10273.2</v>
      </c>
      <c r="Z162" s="145">
        <f>Z163</f>
        <v>0</v>
      </c>
    </row>
    <row r="163" spans="1:26" ht="48" outlineLevel="6" thickBot="1">
      <c r="A163" s="98" t="s">
        <v>197</v>
      </c>
      <c r="B163" s="91">
        <v>951</v>
      </c>
      <c r="C163" s="92" t="s">
        <v>67</v>
      </c>
      <c r="D163" s="92" t="s">
        <v>333</v>
      </c>
      <c r="E163" s="92" t="s">
        <v>85</v>
      </c>
      <c r="F163" s="92"/>
      <c r="G163" s="97">
        <v>0</v>
      </c>
      <c r="H163" s="32">
        <f aca="true" t="shared" si="22" ref="H163:X163">H173</f>
        <v>0</v>
      </c>
      <c r="I163" s="32">
        <f t="shared" si="22"/>
        <v>0</v>
      </c>
      <c r="J163" s="32">
        <f t="shared" si="22"/>
        <v>0</v>
      </c>
      <c r="K163" s="32">
        <f t="shared" si="22"/>
        <v>0</v>
      </c>
      <c r="L163" s="32">
        <f t="shared" si="22"/>
        <v>0</v>
      </c>
      <c r="M163" s="32">
        <f t="shared" si="22"/>
        <v>0</v>
      </c>
      <c r="N163" s="32">
        <f t="shared" si="22"/>
        <v>0</v>
      </c>
      <c r="O163" s="32">
        <f t="shared" si="22"/>
        <v>0</v>
      </c>
      <c r="P163" s="32">
        <f t="shared" si="22"/>
        <v>0</v>
      </c>
      <c r="Q163" s="32">
        <f t="shared" si="22"/>
        <v>0</v>
      </c>
      <c r="R163" s="32">
        <f t="shared" si="22"/>
        <v>0</v>
      </c>
      <c r="S163" s="32">
        <f t="shared" si="22"/>
        <v>0</v>
      </c>
      <c r="T163" s="32">
        <f t="shared" si="22"/>
        <v>0</v>
      </c>
      <c r="U163" s="32">
        <f t="shared" si="22"/>
        <v>0</v>
      </c>
      <c r="V163" s="32">
        <f t="shared" si="22"/>
        <v>0</v>
      </c>
      <c r="W163" s="32">
        <f t="shared" si="22"/>
        <v>0</v>
      </c>
      <c r="X163" s="67">
        <f t="shared" si="22"/>
        <v>1027.32</v>
      </c>
      <c r="Y163" s="59">
        <f>X163/G154*100</f>
        <v>10273.2</v>
      </c>
      <c r="Z163" s="97">
        <v>0</v>
      </c>
    </row>
    <row r="164" spans="1:26" ht="32.25" outlineLevel="6" thickBot="1">
      <c r="A164" s="93" t="s">
        <v>394</v>
      </c>
      <c r="B164" s="89">
        <v>951</v>
      </c>
      <c r="C164" s="90" t="s">
        <v>67</v>
      </c>
      <c r="D164" s="90" t="s">
        <v>346</v>
      </c>
      <c r="E164" s="90" t="s">
        <v>5</v>
      </c>
      <c r="F164" s="90"/>
      <c r="G164" s="142">
        <f>G165</f>
        <v>0</v>
      </c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67"/>
      <c r="Y164" s="59"/>
      <c r="Z164" s="142">
        <f>Z165</f>
        <v>0</v>
      </c>
    </row>
    <row r="165" spans="1:26" ht="21" customHeight="1" outlineLevel="6" thickBot="1">
      <c r="A165" s="5" t="s">
        <v>96</v>
      </c>
      <c r="B165" s="21">
        <v>951</v>
      </c>
      <c r="C165" s="6" t="s">
        <v>67</v>
      </c>
      <c r="D165" s="6" t="s">
        <v>347</v>
      </c>
      <c r="E165" s="6" t="s">
        <v>91</v>
      </c>
      <c r="F165" s="6"/>
      <c r="G165" s="145">
        <f>G166</f>
        <v>0</v>
      </c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67"/>
      <c r="Y165" s="59"/>
      <c r="Z165" s="145">
        <f>Z166</f>
        <v>0</v>
      </c>
    </row>
    <row r="166" spans="1:26" ht="32.25" outlineLevel="6" thickBot="1">
      <c r="A166" s="98" t="s">
        <v>97</v>
      </c>
      <c r="B166" s="91">
        <v>951</v>
      </c>
      <c r="C166" s="92" t="s">
        <v>67</v>
      </c>
      <c r="D166" s="92" t="s">
        <v>347</v>
      </c>
      <c r="E166" s="92" t="s">
        <v>92</v>
      </c>
      <c r="F166" s="92"/>
      <c r="G166" s="141">
        <v>0</v>
      </c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67"/>
      <c r="Y166" s="59"/>
      <c r="Z166" s="141">
        <v>0</v>
      </c>
    </row>
    <row r="167" spans="1:26" ht="32.25" outlineLevel="6" thickBot="1">
      <c r="A167" s="93" t="s">
        <v>399</v>
      </c>
      <c r="B167" s="89">
        <v>951</v>
      </c>
      <c r="C167" s="90" t="s">
        <v>67</v>
      </c>
      <c r="D167" s="90" t="s">
        <v>371</v>
      </c>
      <c r="E167" s="90" t="s">
        <v>5</v>
      </c>
      <c r="F167" s="90"/>
      <c r="G167" s="142">
        <f>G168</f>
        <v>10</v>
      </c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67"/>
      <c r="Y167" s="59"/>
      <c r="Z167" s="142">
        <f>Z168</f>
        <v>10</v>
      </c>
    </row>
    <row r="168" spans="1:26" ht="32.25" outlineLevel="6" thickBot="1">
      <c r="A168" s="5" t="s">
        <v>96</v>
      </c>
      <c r="B168" s="21">
        <v>951</v>
      </c>
      <c r="C168" s="6" t="s">
        <v>67</v>
      </c>
      <c r="D168" s="6" t="s">
        <v>372</v>
      </c>
      <c r="E168" s="6" t="s">
        <v>91</v>
      </c>
      <c r="F168" s="6"/>
      <c r="G168" s="145">
        <f>G169</f>
        <v>10</v>
      </c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67"/>
      <c r="Y168" s="59"/>
      <c r="Z168" s="145">
        <f>Z169</f>
        <v>10</v>
      </c>
    </row>
    <row r="169" spans="1:26" ht="32.25" outlineLevel="6" thickBot="1">
      <c r="A169" s="98" t="s">
        <v>97</v>
      </c>
      <c r="B169" s="91">
        <v>951</v>
      </c>
      <c r="C169" s="92" t="s">
        <v>67</v>
      </c>
      <c r="D169" s="92" t="s">
        <v>372</v>
      </c>
      <c r="E169" s="92" t="s">
        <v>92</v>
      </c>
      <c r="F169" s="92"/>
      <c r="G169" s="141">
        <v>10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67"/>
      <c r="Y169" s="59"/>
      <c r="Z169" s="141">
        <v>10</v>
      </c>
    </row>
    <row r="170" spans="1:26" ht="48" outlineLevel="6" thickBot="1">
      <c r="A170" s="93" t="s">
        <v>395</v>
      </c>
      <c r="B170" s="89">
        <v>951</v>
      </c>
      <c r="C170" s="90" t="s">
        <v>67</v>
      </c>
      <c r="D170" s="90" t="s">
        <v>373</v>
      </c>
      <c r="E170" s="90" t="s">
        <v>5</v>
      </c>
      <c r="F170" s="90"/>
      <c r="G170" s="142">
        <f>G171</f>
        <v>2096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  <c r="Z170" s="142">
        <f>Z171</f>
        <v>2096</v>
      </c>
    </row>
    <row r="171" spans="1:26" ht="15" customHeight="1" outlineLevel="6" thickBot="1">
      <c r="A171" s="5" t="s">
        <v>96</v>
      </c>
      <c r="B171" s="21">
        <v>951</v>
      </c>
      <c r="C171" s="6" t="s">
        <v>67</v>
      </c>
      <c r="D171" s="6" t="s">
        <v>374</v>
      </c>
      <c r="E171" s="6" t="s">
        <v>91</v>
      </c>
      <c r="F171" s="6"/>
      <c r="G171" s="145">
        <f>G172</f>
        <v>2096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  <c r="Z171" s="145">
        <f>Z172</f>
        <v>2096</v>
      </c>
    </row>
    <row r="172" spans="1:26" ht="32.25" outlineLevel="6" thickBot="1">
      <c r="A172" s="98" t="s">
        <v>97</v>
      </c>
      <c r="B172" s="91">
        <v>951</v>
      </c>
      <c r="C172" s="92" t="s">
        <v>67</v>
      </c>
      <c r="D172" s="92" t="s">
        <v>374</v>
      </c>
      <c r="E172" s="92" t="s">
        <v>92</v>
      </c>
      <c r="F172" s="92"/>
      <c r="G172" s="141">
        <v>2096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  <c r="Z172" s="141">
        <v>2096</v>
      </c>
    </row>
    <row r="173" spans="1:26" ht="16.5" outlineLevel="6" thickBot="1">
      <c r="A173" s="116" t="s">
        <v>145</v>
      </c>
      <c r="B173" s="130">
        <v>951</v>
      </c>
      <c r="C173" s="39" t="s">
        <v>146</v>
      </c>
      <c r="D173" s="39" t="s">
        <v>247</v>
      </c>
      <c r="E173" s="39" t="s">
        <v>5</v>
      </c>
      <c r="F173" s="117"/>
      <c r="G173" s="118">
        <f>G174</f>
        <v>1638.7</v>
      </c>
      <c r="H173" s="34">
        <f aca="true" t="shared" si="23" ref="H173:X173">H179</f>
        <v>0</v>
      </c>
      <c r="I173" s="34">
        <f t="shared" si="23"/>
        <v>0</v>
      </c>
      <c r="J173" s="34">
        <f t="shared" si="23"/>
        <v>0</v>
      </c>
      <c r="K173" s="34">
        <f t="shared" si="23"/>
        <v>0</v>
      </c>
      <c r="L173" s="34">
        <f t="shared" si="23"/>
        <v>0</v>
      </c>
      <c r="M173" s="34">
        <f t="shared" si="23"/>
        <v>0</v>
      </c>
      <c r="N173" s="34">
        <f t="shared" si="23"/>
        <v>0</v>
      </c>
      <c r="O173" s="34">
        <f t="shared" si="23"/>
        <v>0</v>
      </c>
      <c r="P173" s="34">
        <f t="shared" si="23"/>
        <v>0</v>
      </c>
      <c r="Q173" s="34">
        <f t="shared" si="23"/>
        <v>0</v>
      </c>
      <c r="R173" s="34">
        <f t="shared" si="23"/>
        <v>0</v>
      </c>
      <c r="S173" s="34">
        <f t="shared" si="23"/>
        <v>0</v>
      </c>
      <c r="T173" s="34">
        <f t="shared" si="23"/>
        <v>0</v>
      </c>
      <c r="U173" s="34">
        <f t="shared" si="23"/>
        <v>0</v>
      </c>
      <c r="V173" s="34">
        <f t="shared" si="23"/>
        <v>0</v>
      </c>
      <c r="W173" s="34">
        <f t="shared" si="23"/>
        <v>0</v>
      </c>
      <c r="X173" s="68">
        <f t="shared" si="23"/>
        <v>1027.32</v>
      </c>
      <c r="Y173" s="59">
        <f>X173/G155*100</f>
        <v>10273.2</v>
      </c>
      <c r="Z173" s="118">
        <f>Z174</f>
        <v>1638.7</v>
      </c>
    </row>
    <row r="174" spans="1:26" ht="16.5" outlineLevel="6" thickBot="1">
      <c r="A174" s="30" t="s">
        <v>78</v>
      </c>
      <c r="B174" s="19">
        <v>951</v>
      </c>
      <c r="C174" s="9" t="s">
        <v>79</v>
      </c>
      <c r="D174" s="9" t="s">
        <v>247</v>
      </c>
      <c r="E174" s="9" t="s">
        <v>5</v>
      </c>
      <c r="F174" s="119" t="s">
        <v>5</v>
      </c>
      <c r="G174" s="31">
        <f>G175</f>
        <v>1638.7</v>
      </c>
      <c r="H174" s="55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82"/>
      <c r="Y174" s="59"/>
      <c r="Z174" s="31">
        <f>Z175</f>
        <v>1638.7</v>
      </c>
    </row>
    <row r="175" spans="1:26" ht="32.25" outlineLevel="6" thickBot="1">
      <c r="A175" s="111" t="s">
        <v>131</v>
      </c>
      <c r="B175" s="19">
        <v>951</v>
      </c>
      <c r="C175" s="11" t="s">
        <v>79</v>
      </c>
      <c r="D175" s="11" t="s">
        <v>248</v>
      </c>
      <c r="E175" s="11" t="s">
        <v>5</v>
      </c>
      <c r="F175" s="120"/>
      <c r="G175" s="32">
        <f>G176</f>
        <v>1638.7</v>
      </c>
      <c r="H175" s="55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82"/>
      <c r="Y175" s="59"/>
      <c r="Z175" s="32">
        <f>Z176</f>
        <v>1638.7</v>
      </c>
    </row>
    <row r="176" spans="1:26" ht="32.25" outlineLevel="6" thickBot="1">
      <c r="A176" s="111" t="s">
        <v>132</v>
      </c>
      <c r="B176" s="19">
        <v>951</v>
      </c>
      <c r="C176" s="11" t="s">
        <v>79</v>
      </c>
      <c r="D176" s="11" t="s">
        <v>249</v>
      </c>
      <c r="E176" s="11" t="s">
        <v>5</v>
      </c>
      <c r="F176" s="120"/>
      <c r="G176" s="32">
        <f>G177</f>
        <v>1638.7</v>
      </c>
      <c r="H176" s="55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82"/>
      <c r="Y176" s="59"/>
      <c r="Z176" s="32">
        <f>Z177</f>
        <v>1638.7</v>
      </c>
    </row>
    <row r="177" spans="1:26" ht="32.25" outlineLevel="6" thickBot="1">
      <c r="A177" s="88" t="s">
        <v>38</v>
      </c>
      <c r="B177" s="89">
        <v>951</v>
      </c>
      <c r="C177" s="90" t="s">
        <v>79</v>
      </c>
      <c r="D177" s="90" t="s">
        <v>270</v>
      </c>
      <c r="E177" s="90" t="s">
        <v>5</v>
      </c>
      <c r="F177" s="121" t="s">
        <v>5</v>
      </c>
      <c r="G177" s="35">
        <f>G178</f>
        <v>1638.7</v>
      </c>
      <c r="H177" s="55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82"/>
      <c r="Y177" s="59"/>
      <c r="Z177" s="35">
        <f>Z178</f>
        <v>1638.7</v>
      </c>
    </row>
    <row r="178" spans="1:26" ht="16.5" outlineLevel="6" thickBot="1">
      <c r="A178" s="33" t="s">
        <v>112</v>
      </c>
      <c r="B178" s="132">
        <v>951</v>
      </c>
      <c r="C178" s="6" t="s">
        <v>79</v>
      </c>
      <c r="D178" s="6" t="s">
        <v>270</v>
      </c>
      <c r="E178" s="6" t="s">
        <v>111</v>
      </c>
      <c r="F178" s="115" t="s">
        <v>147</v>
      </c>
      <c r="G178" s="34">
        <v>1638.7</v>
      </c>
      <c r="H178" s="55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82"/>
      <c r="Y178" s="59"/>
      <c r="Z178" s="34">
        <v>1638.7</v>
      </c>
    </row>
    <row r="179" spans="1:26" ht="32.25" outlineLevel="6" thickBot="1">
      <c r="A179" s="107" t="s">
        <v>52</v>
      </c>
      <c r="B179" s="18">
        <v>951</v>
      </c>
      <c r="C179" s="14" t="s">
        <v>51</v>
      </c>
      <c r="D179" s="14" t="s">
        <v>247</v>
      </c>
      <c r="E179" s="14" t="s">
        <v>5</v>
      </c>
      <c r="F179" s="14"/>
      <c r="G179" s="15">
        <f aca="true" t="shared" si="24" ref="G179:G184">G180</f>
        <v>50</v>
      </c>
      <c r="H179" s="27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45"/>
      <c r="X179" s="65">
        <v>1027.32</v>
      </c>
      <c r="Y179" s="59">
        <f aca="true" t="shared" si="25" ref="Y179:Y184">X179/G173*100</f>
        <v>62.691157624946605</v>
      </c>
      <c r="Z179" s="15">
        <f aca="true" t="shared" si="26" ref="Z179:Z184">Z180</f>
        <v>50</v>
      </c>
    </row>
    <row r="180" spans="1:26" ht="18" customHeight="1" outlineLevel="6" thickBot="1">
      <c r="A180" s="8" t="s">
        <v>31</v>
      </c>
      <c r="B180" s="19">
        <v>951</v>
      </c>
      <c r="C180" s="9" t="s">
        <v>10</v>
      </c>
      <c r="D180" s="9" t="s">
        <v>247</v>
      </c>
      <c r="E180" s="9" t="s">
        <v>5</v>
      </c>
      <c r="F180" s="9"/>
      <c r="G180" s="10">
        <f t="shared" si="24"/>
        <v>50</v>
      </c>
      <c r="H180" s="29" t="e">
        <f>H181+#REF!</f>
        <v>#REF!</v>
      </c>
      <c r="I180" s="29" t="e">
        <f>I181+#REF!</f>
        <v>#REF!</v>
      </c>
      <c r="J180" s="29" t="e">
        <f>J181+#REF!</f>
        <v>#REF!</v>
      </c>
      <c r="K180" s="29" t="e">
        <f>K181+#REF!</f>
        <v>#REF!</v>
      </c>
      <c r="L180" s="29" t="e">
        <f>L181+#REF!</f>
        <v>#REF!</v>
      </c>
      <c r="M180" s="29" t="e">
        <f>M181+#REF!</f>
        <v>#REF!</v>
      </c>
      <c r="N180" s="29" t="e">
        <f>N181+#REF!</f>
        <v>#REF!</v>
      </c>
      <c r="O180" s="29" t="e">
        <f>O181+#REF!</f>
        <v>#REF!</v>
      </c>
      <c r="P180" s="29" t="e">
        <f>P181+#REF!</f>
        <v>#REF!</v>
      </c>
      <c r="Q180" s="29" t="e">
        <f>Q181+#REF!</f>
        <v>#REF!</v>
      </c>
      <c r="R180" s="29" t="e">
        <f>R181+#REF!</f>
        <v>#REF!</v>
      </c>
      <c r="S180" s="29" t="e">
        <f>S181+#REF!</f>
        <v>#REF!</v>
      </c>
      <c r="T180" s="29" t="e">
        <f>T181+#REF!</f>
        <v>#REF!</v>
      </c>
      <c r="U180" s="29" t="e">
        <f>U181+#REF!</f>
        <v>#REF!</v>
      </c>
      <c r="V180" s="29" t="e">
        <f>V181+#REF!</f>
        <v>#REF!</v>
      </c>
      <c r="W180" s="29" t="e">
        <f>W181+#REF!</f>
        <v>#REF!</v>
      </c>
      <c r="X180" s="73" t="e">
        <f>X181+#REF!</f>
        <v>#REF!</v>
      </c>
      <c r="Y180" s="59" t="e">
        <f t="shared" si="25"/>
        <v>#REF!</v>
      </c>
      <c r="Z180" s="10">
        <f t="shared" si="26"/>
        <v>50</v>
      </c>
    </row>
    <row r="181" spans="1:26" ht="34.5" customHeight="1" outlineLevel="3" thickBot="1">
      <c r="A181" s="111" t="s">
        <v>131</v>
      </c>
      <c r="B181" s="19">
        <v>951</v>
      </c>
      <c r="C181" s="9" t="s">
        <v>10</v>
      </c>
      <c r="D181" s="9" t="s">
        <v>248</v>
      </c>
      <c r="E181" s="9" t="s">
        <v>5</v>
      </c>
      <c r="F181" s="9"/>
      <c r="G181" s="10">
        <f t="shared" si="24"/>
        <v>50</v>
      </c>
      <c r="H181" s="31">
        <f aca="true" t="shared" si="27" ref="H181:X183">H182</f>
        <v>0</v>
      </c>
      <c r="I181" s="31">
        <f t="shared" si="27"/>
        <v>0</v>
      </c>
      <c r="J181" s="31">
        <f t="shared" si="27"/>
        <v>0</v>
      </c>
      <c r="K181" s="31">
        <f t="shared" si="27"/>
        <v>0</v>
      </c>
      <c r="L181" s="31">
        <f t="shared" si="27"/>
        <v>0</v>
      </c>
      <c r="M181" s="31">
        <f t="shared" si="27"/>
        <v>0</v>
      </c>
      <c r="N181" s="31">
        <f t="shared" si="27"/>
        <v>0</v>
      </c>
      <c r="O181" s="31">
        <f t="shared" si="27"/>
        <v>0</v>
      </c>
      <c r="P181" s="31">
        <f t="shared" si="27"/>
        <v>0</v>
      </c>
      <c r="Q181" s="31">
        <f t="shared" si="27"/>
        <v>0</v>
      </c>
      <c r="R181" s="31">
        <f t="shared" si="27"/>
        <v>0</v>
      </c>
      <c r="S181" s="31">
        <f t="shared" si="27"/>
        <v>0</v>
      </c>
      <c r="T181" s="31">
        <f t="shared" si="27"/>
        <v>0</v>
      </c>
      <c r="U181" s="31">
        <f t="shared" si="27"/>
        <v>0</v>
      </c>
      <c r="V181" s="31">
        <f t="shared" si="27"/>
        <v>0</v>
      </c>
      <c r="W181" s="31">
        <f t="shared" si="27"/>
        <v>0</v>
      </c>
      <c r="X181" s="66">
        <f t="shared" si="27"/>
        <v>67.348</v>
      </c>
      <c r="Y181" s="59">
        <f t="shared" si="25"/>
        <v>4.109843168365168</v>
      </c>
      <c r="Z181" s="10">
        <f t="shared" si="26"/>
        <v>50</v>
      </c>
    </row>
    <row r="182" spans="1:26" ht="18.75" customHeight="1" outlineLevel="3" thickBot="1">
      <c r="A182" s="111" t="s">
        <v>132</v>
      </c>
      <c r="B182" s="19">
        <v>951</v>
      </c>
      <c r="C182" s="11" t="s">
        <v>10</v>
      </c>
      <c r="D182" s="11" t="s">
        <v>249</v>
      </c>
      <c r="E182" s="11" t="s">
        <v>5</v>
      </c>
      <c r="F182" s="11"/>
      <c r="G182" s="12">
        <f t="shared" si="24"/>
        <v>50</v>
      </c>
      <c r="H182" s="32">
        <f t="shared" si="27"/>
        <v>0</v>
      </c>
      <c r="I182" s="32">
        <f t="shared" si="27"/>
        <v>0</v>
      </c>
      <c r="J182" s="32">
        <f t="shared" si="27"/>
        <v>0</v>
      </c>
      <c r="K182" s="32">
        <f t="shared" si="27"/>
        <v>0</v>
      </c>
      <c r="L182" s="32">
        <f t="shared" si="27"/>
        <v>0</v>
      </c>
      <c r="M182" s="32">
        <f t="shared" si="27"/>
        <v>0</v>
      </c>
      <c r="N182" s="32">
        <f t="shared" si="27"/>
        <v>0</v>
      </c>
      <c r="O182" s="32">
        <f t="shared" si="27"/>
        <v>0</v>
      </c>
      <c r="P182" s="32">
        <f t="shared" si="27"/>
        <v>0</v>
      </c>
      <c r="Q182" s="32">
        <f t="shared" si="27"/>
        <v>0</v>
      </c>
      <c r="R182" s="32">
        <f t="shared" si="27"/>
        <v>0</v>
      </c>
      <c r="S182" s="32">
        <f t="shared" si="27"/>
        <v>0</v>
      </c>
      <c r="T182" s="32">
        <f t="shared" si="27"/>
        <v>0</v>
      </c>
      <c r="U182" s="32">
        <f t="shared" si="27"/>
        <v>0</v>
      </c>
      <c r="V182" s="32">
        <f t="shared" si="27"/>
        <v>0</v>
      </c>
      <c r="W182" s="32">
        <f t="shared" si="27"/>
        <v>0</v>
      </c>
      <c r="X182" s="67">
        <f t="shared" si="27"/>
        <v>67.348</v>
      </c>
      <c r="Y182" s="59">
        <f t="shared" si="25"/>
        <v>4.109843168365168</v>
      </c>
      <c r="Z182" s="12">
        <f t="shared" si="26"/>
        <v>50</v>
      </c>
    </row>
    <row r="183" spans="1:26" ht="33.75" customHeight="1" outlineLevel="4" thickBot="1">
      <c r="A183" s="93" t="s">
        <v>148</v>
      </c>
      <c r="B183" s="89">
        <v>951</v>
      </c>
      <c r="C183" s="90" t="s">
        <v>10</v>
      </c>
      <c r="D183" s="90" t="s">
        <v>271</v>
      </c>
      <c r="E183" s="90" t="s">
        <v>5</v>
      </c>
      <c r="F183" s="90"/>
      <c r="G183" s="16">
        <f t="shared" si="24"/>
        <v>50</v>
      </c>
      <c r="H183" s="34">
        <f t="shared" si="27"/>
        <v>0</v>
      </c>
      <c r="I183" s="34">
        <f t="shared" si="27"/>
        <v>0</v>
      </c>
      <c r="J183" s="34">
        <f t="shared" si="27"/>
        <v>0</v>
      </c>
      <c r="K183" s="34">
        <f t="shared" si="27"/>
        <v>0</v>
      </c>
      <c r="L183" s="34">
        <f t="shared" si="27"/>
        <v>0</v>
      </c>
      <c r="M183" s="34">
        <f t="shared" si="27"/>
        <v>0</v>
      </c>
      <c r="N183" s="34">
        <f t="shared" si="27"/>
        <v>0</v>
      </c>
      <c r="O183" s="34">
        <f t="shared" si="27"/>
        <v>0</v>
      </c>
      <c r="P183" s="34">
        <f t="shared" si="27"/>
        <v>0</v>
      </c>
      <c r="Q183" s="34">
        <f t="shared" si="27"/>
        <v>0</v>
      </c>
      <c r="R183" s="34">
        <f t="shared" si="27"/>
        <v>0</v>
      </c>
      <c r="S183" s="34">
        <f t="shared" si="27"/>
        <v>0</v>
      </c>
      <c r="T183" s="34">
        <f t="shared" si="27"/>
        <v>0</v>
      </c>
      <c r="U183" s="34">
        <f t="shared" si="27"/>
        <v>0</v>
      </c>
      <c r="V183" s="34">
        <f t="shared" si="27"/>
        <v>0</v>
      </c>
      <c r="W183" s="34">
        <f t="shared" si="27"/>
        <v>0</v>
      </c>
      <c r="X183" s="68">
        <f t="shared" si="27"/>
        <v>67.348</v>
      </c>
      <c r="Y183" s="59">
        <f t="shared" si="25"/>
        <v>4.109843168365168</v>
      </c>
      <c r="Z183" s="16">
        <f t="shared" si="26"/>
        <v>50</v>
      </c>
    </row>
    <row r="184" spans="1:26" ht="17.25" customHeight="1" outlineLevel="5" thickBot="1">
      <c r="A184" s="5" t="s">
        <v>96</v>
      </c>
      <c r="B184" s="21">
        <v>951</v>
      </c>
      <c r="C184" s="6" t="s">
        <v>10</v>
      </c>
      <c r="D184" s="6" t="s">
        <v>271</v>
      </c>
      <c r="E184" s="6" t="s">
        <v>91</v>
      </c>
      <c r="F184" s="6"/>
      <c r="G184" s="7">
        <f t="shared" si="24"/>
        <v>50</v>
      </c>
      <c r="H184" s="26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44"/>
      <c r="X184" s="65">
        <v>67.348</v>
      </c>
      <c r="Y184" s="59">
        <f t="shared" si="25"/>
        <v>4.109843168365168</v>
      </c>
      <c r="Z184" s="7">
        <f t="shared" si="26"/>
        <v>50</v>
      </c>
    </row>
    <row r="185" spans="1:26" ht="31.5" outlineLevel="5">
      <c r="A185" s="87" t="s">
        <v>97</v>
      </c>
      <c r="B185" s="91">
        <v>951</v>
      </c>
      <c r="C185" s="92" t="s">
        <v>10</v>
      </c>
      <c r="D185" s="92" t="s">
        <v>271</v>
      </c>
      <c r="E185" s="92" t="s">
        <v>92</v>
      </c>
      <c r="F185" s="92"/>
      <c r="G185" s="97">
        <v>50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75"/>
      <c r="Y185" s="59"/>
      <c r="Z185" s="97">
        <v>50</v>
      </c>
    </row>
    <row r="186" spans="1:26" ht="19.5" outlineLevel="6" thickBot="1">
      <c r="A186" s="107" t="s">
        <v>50</v>
      </c>
      <c r="B186" s="18">
        <v>951</v>
      </c>
      <c r="C186" s="14" t="s">
        <v>49</v>
      </c>
      <c r="D186" s="14" t="s">
        <v>247</v>
      </c>
      <c r="E186" s="14" t="s">
        <v>5</v>
      </c>
      <c r="F186" s="14"/>
      <c r="G186" s="139">
        <f>G198+G215+G187+G193</f>
        <v>15302.542</v>
      </c>
      <c r="H186" s="139">
        <f aca="true" t="shared" si="28" ref="H186:Z186">H198+H215+H187+H193</f>
        <v>0</v>
      </c>
      <c r="I186" s="139">
        <f t="shared" si="28"/>
        <v>0</v>
      </c>
      <c r="J186" s="139">
        <f t="shared" si="28"/>
        <v>0</v>
      </c>
      <c r="K186" s="139">
        <f t="shared" si="28"/>
        <v>0</v>
      </c>
      <c r="L186" s="139">
        <f t="shared" si="28"/>
        <v>0</v>
      </c>
      <c r="M186" s="139">
        <f t="shared" si="28"/>
        <v>0</v>
      </c>
      <c r="N186" s="139">
        <f t="shared" si="28"/>
        <v>0</v>
      </c>
      <c r="O186" s="139">
        <f t="shared" si="28"/>
        <v>0</v>
      </c>
      <c r="P186" s="139">
        <f t="shared" si="28"/>
        <v>0</v>
      </c>
      <c r="Q186" s="139">
        <f t="shared" si="28"/>
        <v>0</v>
      </c>
      <c r="R186" s="139">
        <f t="shared" si="28"/>
        <v>0</v>
      </c>
      <c r="S186" s="139">
        <f t="shared" si="28"/>
        <v>0</v>
      </c>
      <c r="T186" s="139">
        <f t="shared" si="28"/>
        <v>0</v>
      </c>
      <c r="U186" s="139">
        <f t="shared" si="28"/>
        <v>0</v>
      </c>
      <c r="V186" s="139">
        <f t="shared" si="28"/>
        <v>0</v>
      </c>
      <c r="W186" s="139">
        <f t="shared" si="28"/>
        <v>0</v>
      </c>
      <c r="X186" s="139">
        <f t="shared" si="28"/>
        <v>0</v>
      </c>
      <c r="Y186" s="139">
        <f t="shared" si="28"/>
        <v>0</v>
      </c>
      <c r="Z186" s="139">
        <f t="shared" si="28"/>
        <v>15302.542</v>
      </c>
    </row>
    <row r="187" spans="1:26" ht="16.5" outlineLevel="6" thickBot="1">
      <c r="A187" s="80" t="s">
        <v>201</v>
      </c>
      <c r="B187" s="19">
        <v>951</v>
      </c>
      <c r="C187" s="9" t="s">
        <v>203</v>
      </c>
      <c r="D187" s="9" t="s">
        <v>247</v>
      </c>
      <c r="E187" s="9" t="s">
        <v>5</v>
      </c>
      <c r="F187" s="9"/>
      <c r="G187" s="140">
        <f>G188</f>
        <v>499.319</v>
      </c>
      <c r="H187" s="31">
        <f aca="true" t="shared" si="29" ref="H187:X188">H188</f>
        <v>0</v>
      </c>
      <c r="I187" s="31">
        <f t="shared" si="29"/>
        <v>0</v>
      </c>
      <c r="J187" s="31">
        <f t="shared" si="29"/>
        <v>0</v>
      </c>
      <c r="K187" s="31">
        <f t="shared" si="29"/>
        <v>0</v>
      </c>
      <c r="L187" s="31">
        <f t="shared" si="29"/>
        <v>0</v>
      </c>
      <c r="M187" s="31">
        <f t="shared" si="29"/>
        <v>0</v>
      </c>
      <c r="N187" s="31">
        <f t="shared" si="29"/>
        <v>0</v>
      </c>
      <c r="O187" s="31">
        <f t="shared" si="29"/>
        <v>0</v>
      </c>
      <c r="P187" s="31">
        <f t="shared" si="29"/>
        <v>0</v>
      </c>
      <c r="Q187" s="31">
        <f t="shared" si="29"/>
        <v>0</v>
      </c>
      <c r="R187" s="31">
        <f t="shared" si="29"/>
        <v>0</v>
      </c>
      <c r="S187" s="31">
        <f t="shared" si="29"/>
        <v>0</v>
      </c>
      <c r="T187" s="31">
        <f t="shared" si="29"/>
        <v>0</v>
      </c>
      <c r="U187" s="31">
        <f t="shared" si="29"/>
        <v>0</v>
      </c>
      <c r="V187" s="31">
        <f t="shared" si="29"/>
        <v>0</v>
      </c>
      <c r="W187" s="31">
        <f t="shared" si="29"/>
        <v>0</v>
      </c>
      <c r="X187" s="66">
        <f t="shared" si="29"/>
        <v>0</v>
      </c>
      <c r="Y187" s="59">
        <f>X187/G181*100</f>
        <v>0</v>
      </c>
      <c r="Z187" s="140">
        <f>Z188</f>
        <v>499.319</v>
      </c>
    </row>
    <row r="188" spans="1:26" ht="32.25" outlineLevel="6" thickBot="1">
      <c r="A188" s="111" t="s">
        <v>131</v>
      </c>
      <c r="B188" s="19">
        <v>951</v>
      </c>
      <c r="C188" s="9" t="s">
        <v>203</v>
      </c>
      <c r="D188" s="9" t="s">
        <v>248</v>
      </c>
      <c r="E188" s="9" t="s">
        <v>5</v>
      </c>
      <c r="F188" s="9"/>
      <c r="G188" s="140">
        <f>G189</f>
        <v>499.319</v>
      </c>
      <c r="H188" s="32">
        <f t="shared" si="29"/>
        <v>0</v>
      </c>
      <c r="I188" s="32">
        <f t="shared" si="29"/>
        <v>0</v>
      </c>
      <c r="J188" s="32">
        <f t="shared" si="29"/>
        <v>0</v>
      </c>
      <c r="K188" s="32">
        <f t="shared" si="29"/>
        <v>0</v>
      </c>
      <c r="L188" s="32">
        <f t="shared" si="29"/>
        <v>0</v>
      </c>
      <c r="M188" s="32">
        <f t="shared" si="29"/>
        <v>0</v>
      </c>
      <c r="N188" s="32">
        <f t="shared" si="29"/>
        <v>0</v>
      </c>
      <c r="O188" s="32">
        <f t="shared" si="29"/>
        <v>0</v>
      </c>
      <c r="P188" s="32">
        <f t="shared" si="29"/>
        <v>0</v>
      </c>
      <c r="Q188" s="32">
        <f t="shared" si="29"/>
        <v>0</v>
      </c>
      <c r="R188" s="32">
        <f t="shared" si="29"/>
        <v>0</v>
      </c>
      <c r="S188" s="32">
        <f t="shared" si="29"/>
        <v>0</v>
      </c>
      <c r="T188" s="32">
        <f t="shared" si="29"/>
        <v>0</v>
      </c>
      <c r="U188" s="32">
        <f t="shared" si="29"/>
        <v>0</v>
      </c>
      <c r="V188" s="32">
        <f t="shared" si="29"/>
        <v>0</v>
      </c>
      <c r="W188" s="32">
        <f t="shared" si="29"/>
        <v>0</v>
      </c>
      <c r="X188" s="67">
        <f t="shared" si="29"/>
        <v>0</v>
      </c>
      <c r="Y188" s="59">
        <f>X188/G182*100</f>
        <v>0</v>
      </c>
      <c r="Z188" s="140">
        <f>Z189</f>
        <v>499.319</v>
      </c>
    </row>
    <row r="189" spans="1:26" ht="32.25" outlineLevel="6" thickBot="1">
      <c r="A189" s="111" t="s">
        <v>132</v>
      </c>
      <c r="B189" s="19">
        <v>951</v>
      </c>
      <c r="C189" s="9" t="s">
        <v>203</v>
      </c>
      <c r="D189" s="9" t="s">
        <v>249</v>
      </c>
      <c r="E189" s="9" t="s">
        <v>5</v>
      </c>
      <c r="F189" s="9"/>
      <c r="G189" s="140">
        <f>G190</f>
        <v>499.319</v>
      </c>
      <c r="H189" s="26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44"/>
      <c r="X189" s="65">
        <v>0</v>
      </c>
      <c r="Y189" s="59">
        <f>X189/G183*100</f>
        <v>0</v>
      </c>
      <c r="Z189" s="140">
        <f>Z190</f>
        <v>499.319</v>
      </c>
    </row>
    <row r="190" spans="1:26" ht="48" outlineLevel="6" thickBot="1">
      <c r="A190" s="113" t="s">
        <v>202</v>
      </c>
      <c r="B190" s="89">
        <v>951</v>
      </c>
      <c r="C190" s="90" t="s">
        <v>203</v>
      </c>
      <c r="D190" s="90" t="s">
        <v>272</v>
      </c>
      <c r="E190" s="90" t="s">
        <v>5</v>
      </c>
      <c r="F190" s="90"/>
      <c r="G190" s="142">
        <f>G191</f>
        <v>499.319</v>
      </c>
      <c r="H190" s="55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75"/>
      <c r="Y190" s="59"/>
      <c r="Z190" s="142">
        <f>Z191</f>
        <v>499.319</v>
      </c>
    </row>
    <row r="191" spans="1:26" ht="18.75" customHeight="1" outlineLevel="6" thickBot="1">
      <c r="A191" s="5" t="s">
        <v>96</v>
      </c>
      <c r="B191" s="21">
        <v>951</v>
      </c>
      <c r="C191" s="6" t="s">
        <v>203</v>
      </c>
      <c r="D191" s="6" t="s">
        <v>272</v>
      </c>
      <c r="E191" s="6" t="s">
        <v>91</v>
      </c>
      <c r="F191" s="6"/>
      <c r="G191" s="145">
        <f>G192</f>
        <v>499.319</v>
      </c>
      <c r="H191" s="55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75"/>
      <c r="Y191" s="59"/>
      <c r="Z191" s="145">
        <f>Z192</f>
        <v>499.319</v>
      </c>
    </row>
    <row r="192" spans="1:26" ht="31.5" outlineLevel="3">
      <c r="A192" s="87" t="s">
        <v>97</v>
      </c>
      <c r="B192" s="91">
        <v>951</v>
      </c>
      <c r="C192" s="92" t="s">
        <v>203</v>
      </c>
      <c r="D192" s="92" t="s">
        <v>272</v>
      </c>
      <c r="E192" s="92" t="s">
        <v>92</v>
      </c>
      <c r="F192" s="92"/>
      <c r="G192" s="141">
        <v>499.319</v>
      </c>
      <c r="H192" s="31" t="e">
        <f>H208+H211+H225+#REF!</f>
        <v>#REF!</v>
      </c>
      <c r="I192" s="31" t="e">
        <f>I208+I211+I225+#REF!</f>
        <v>#REF!</v>
      </c>
      <c r="J192" s="31" t="e">
        <f>J208+J211+J225+#REF!</f>
        <v>#REF!</v>
      </c>
      <c r="K192" s="31" t="e">
        <f>K208+K211+K225+#REF!</f>
        <v>#REF!</v>
      </c>
      <c r="L192" s="31" t="e">
        <f>L208+L211+L225+#REF!</f>
        <v>#REF!</v>
      </c>
      <c r="M192" s="31" t="e">
        <f>M208+M211+M225+#REF!</f>
        <v>#REF!</v>
      </c>
      <c r="N192" s="31" t="e">
        <f>N208+N211+N225+#REF!</f>
        <v>#REF!</v>
      </c>
      <c r="O192" s="31" t="e">
        <f>O208+O211+O225+#REF!</f>
        <v>#REF!</v>
      </c>
      <c r="P192" s="31" t="e">
        <f>P208+P211+P225+#REF!</f>
        <v>#REF!</v>
      </c>
      <c r="Q192" s="31" t="e">
        <f>Q208+Q211+Q225+#REF!</f>
        <v>#REF!</v>
      </c>
      <c r="R192" s="31" t="e">
        <f>R208+R211+R225+#REF!</f>
        <v>#REF!</v>
      </c>
      <c r="S192" s="31" t="e">
        <f>S208+S211+S225+#REF!</f>
        <v>#REF!</v>
      </c>
      <c r="T192" s="31" t="e">
        <f>T208+T211+T225+#REF!</f>
        <v>#REF!</v>
      </c>
      <c r="U192" s="31" t="e">
        <f>U208+U211+U225+#REF!</f>
        <v>#REF!</v>
      </c>
      <c r="V192" s="31" t="e">
        <f>V208+V211+V225+#REF!</f>
        <v>#REF!</v>
      </c>
      <c r="W192" s="31" t="e">
        <f>W208+W211+W225+#REF!</f>
        <v>#REF!</v>
      </c>
      <c r="X192" s="66" t="e">
        <f>X208+X211+X225+#REF!</f>
        <v>#REF!</v>
      </c>
      <c r="Y192" s="59" t="e">
        <f>X192/G186*100</f>
        <v>#REF!</v>
      </c>
      <c r="Z192" s="141">
        <v>499.319</v>
      </c>
    </row>
    <row r="193" spans="1:26" ht="15.75" outlineLevel="3">
      <c r="A193" s="111" t="s">
        <v>404</v>
      </c>
      <c r="B193" s="19">
        <v>951</v>
      </c>
      <c r="C193" s="9" t="s">
        <v>405</v>
      </c>
      <c r="D193" s="9" t="s">
        <v>247</v>
      </c>
      <c r="E193" s="9" t="s">
        <v>5</v>
      </c>
      <c r="F193" s="9"/>
      <c r="G193" s="140">
        <f>G194</f>
        <v>3.223</v>
      </c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66"/>
      <c r="Y193" s="179"/>
      <c r="Z193" s="140">
        <f>Z194</f>
        <v>3.223</v>
      </c>
    </row>
    <row r="194" spans="1:26" ht="31.5" outlineLevel="3">
      <c r="A194" s="111" t="s">
        <v>131</v>
      </c>
      <c r="B194" s="19">
        <v>951</v>
      </c>
      <c r="C194" s="9" t="s">
        <v>405</v>
      </c>
      <c r="D194" s="9" t="s">
        <v>249</v>
      </c>
      <c r="E194" s="9" t="s">
        <v>5</v>
      </c>
      <c r="F194" s="9"/>
      <c r="G194" s="140">
        <f>G195</f>
        <v>3.223</v>
      </c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66"/>
      <c r="Y194" s="179"/>
      <c r="Z194" s="140">
        <f>Z195</f>
        <v>3.223</v>
      </c>
    </row>
    <row r="195" spans="1:26" ht="78.75" outlineLevel="3">
      <c r="A195" s="93" t="s">
        <v>406</v>
      </c>
      <c r="B195" s="89">
        <v>951</v>
      </c>
      <c r="C195" s="90" t="s">
        <v>405</v>
      </c>
      <c r="D195" s="90" t="s">
        <v>407</v>
      </c>
      <c r="E195" s="90" t="s">
        <v>5</v>
      </c>
      <c r="F195" s="90"/>
      <c r="G195" s="142">
        <f>G196</f>
        <v>3.223</v>
      </c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66"/>
      <c r="Y195" s="179"/>
      <c r="Z195" s="142">
        <f>Z196</f>
        <v>3.223</v>
      </c>
    </row>
    <row r="196" spans="1:26" ht="31.5" outlineLevel="3">
      <c r="A196" s="5" t="s">
        <v>96</v>
      </c>
      <c r="B196" s="21">
        <v>951</v>
      </c>
      <c r="C196" s="6" t="s">
        <v>405</v>
      </c>
      <c r="D196" s="6" t="s">
        <v>407</v>
      </c>
      <c r="E196" s="6" t="s">
        <v>91</v>
      </c>
      <c r="F196" s="6"/>
      <c r="G196" s="145">
        <f>G197</f>
        <v>3.223</v>
      </c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66"/>
      <c r="Y196" s="179"/>
      <c r="Z196" s="145">
        <f>Z197</f>
        <v>3.223</v>
      </c>
    </row>
    <row r="197" spans="1:26" ht="31.5" outlineLevel="3">
      <c r="A197" s="87" t="s">
        <v>97</v>
      </c>
      <c r="B197" s="91">
        <v>951</v>
      </c>
      <c r="C197" s="92" t="s">
        <v>405</v>
      </c>
      <c r="D197" s="92" t="s">
        <v>407</v>
      </c>
      <c r="E197" s="92" t="s">
        <v>92</v>
      </c>
      <c r="F197" s="92"/>
      <c r="G197" s="141">
        <v>3.223</v>
      </c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66"/>
      <c r="Y197" s="179"/>
      <c r="Z197" s="141">
        <v>3.223</v>
      </c>
    </row>
    <row r="198" spans="1:26" ht="16.5" outlineLevel="3" thickBot="1">
      <c r="A198" s="111" t="s">
        <v>149</v>
      </c>
      <c r="B198" s="19">
        <v>951</v>
      </c>
      <c r="C198" s="9" t="s">
        <v>55</v>
      </c>
      <c r="D198" s="9" t="s">
        <v>247</v>
      </c>
      <c r="E198" s="9" t="s">
        <v>5</v>
      </c>
      <c r="F198" s="9"/>
      <c r="G198" s="10">
        <f>G206+G199</f>
        <v>14000</v>
      </c>
      <c r="H198" s="10">
        <f aca="true" t="shared" si="30" ref="H198:Z198">H206+H199</f>
        <v>0</v>
      </c>
      <c r="I198" s="10">
        <f t="shared" si="30"/>
        <v>0</v>
      </c>
      <c r="J198" s="10">
        <f t="shared" si="30"/>
        <v>0</v>
      </c>
      <c r="K198" s="10">
        <f t="shared" si="30"/>
        <v>0</v>
      </c>
      <c r="L198" s="10">
        <f t="shared" si="30"/>
        <v>0</v>
      </c>
      <c r="M198" s="10">
        <f t="shared" si="30"/>
        <v>0</v>
      </c>
      <c r="N198" s="10">
        <f t="shared" si="30"/>
        <v>0</v>
      </c>
      <c r="O198" s="10">
        <f t="shared" si="30"/>
        <v>0</v>
      </c>
      <c r="P198" s="10">
        <f t="shared" si="30"/>
        <v>0</v>
      </c>
      <c r="Q198" s="10">
        <f t="shared" si="30"/>
        <v>0</v>
      </c>
      <c r="R198" s="10">
        <f t="shared" si="30"/>
        <v>0</v>
      </c>
      <c r="S198" s="10">
        <f t="shared" si="30"/>
        <v>0</v>
      </c>
      <c r="T198" s="10">
        <f t="shared" si="30"/>
        <v>0</v>
      </c>
      <c r="U198" s="10">
        <f t="shared" si="30"/>
        <v>0</v>
      </c>
      <c r="V198" s="10">
        <f t="shared" si="30"/>
        <v>0</v>
      </c>
      <c r="W198" s="10">
        <f t="shared" si="30"/>
        <v>0</v>
      </c>
      <c r="X198" s="10">
        <f t="shared" si="30"/>
        <v>0</v>
      </c>
      <c r="Y198" s="10">
        <f t="shared" si="30"/>
        <v>0</v>
      </c>
      <c r="Z198" s="10">
        <f t="shared" si="30"/>
        <v>14000</v>
      </c>
    </row>
    <row r="199" spans="1:26" ht="32.25" outlineLevel="3" thickBot="1">
      <c r="A199" s="8" t="s">
        <v>396</v>
      </c>
      <c r="B199" s="19">
        <v>951</v>
      </c>
      <c r="C199" s="11" t="s">
        <v>55</v>
      </c>
      <c r="D199" s="9" t="s">
        <v>276</v>
      </c>
      <c r="E199" s="9" t="s">
        <v>5</v>
      </c>
      <c r="F199" s="9"/>
      <c r="G199" s="140">
        <f>G200+G203</f>
        <v>2000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66"/>
      <c r="Y199" s="59"/>
      <c r="Z199" s="140">
        <f>Z200+Z203</f>
        <v>2000</v>
      </c>
    </row>
    <row r="200" spans="1:26" ht="96" customHeight="1" outlineLevel="3" thickBot="1">
      <c r="A200" s="93" t="s">
        <v>387</v>
      </c>
      <c r="B200" s="89">
        <v>951</v>
      </c>
      <c r="C200" s="90" t="s">
        <v>55</v>
      </c>
      <c r="D200" s="90" t="s">
        <v>388</v>
      </c>
      <c r="E200" s="90" t="s">
        <v>5</v>
      </c>
      <c r="F200" s="90"/>
      <c r="G200" s="142">
        <f>G201</f>
        <v>2000</v>
      </c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66"/>
      <c r="Y200" s="59"/>
      <c r="Z200" s="142">
        <f>Z201</f>
        <v>2000</v>
      </c>
    </row>
    <row r="201" spans="1:26" ht="32.25" customHeight="1" outlineLevel="3" thickBot="1">
      <c r="A201" s="5" t="s">
        <v>361</v>
      </c>
      <c r="B201" s="21">
        <v>951</v>
      </c>
      <c r="C201" s="6" t="s">
        <v>55</v>
      </c>
      <c r="D201" s="6" t="s">
        <v>388</v>
      </c>
      <c r="E201" s="6" t="s">
        <v>389</v>
      </c>
      <c r="F201" s="6"/>
      <c r="G201" s="145">
        <f>G202</f>
        <v>2000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  <c r="Z201" s="145">
        <f>Z202</f>
        <v>2000</v>
      </c>
    </row>
    <row r="202" spans="1:26" ht="29.25" customHeight="1" outlineLevel="3" thickBot="1">
      <c r="A202" s="87" t="s">
        <v>361</v>
      </c>
      <c r="B202" s="91">
        <v>951</v>
      </c>
      <c r="C202" s="92" t="s">
        <v>55</v>
      </c>
      <c r="D202" s="92" t="s">
        <v>388</v>
      </c>
      <c r="E202" s="92" t="s">
        <v>363</v>
      </c>
      <c r="F202" s="92"/>
      <c r="G202" s="141">
        <v>2000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  <c r="Z202" s="141">
        <v>2000</v>
      </c>
    </row>
    <row r="203" spans="1:26" ht="111" outlineLevel="3" thickBot="1">
      <c r="A203" s="93" t="s">
        <v>390</v>
      </c>
      <c r="B203" s="89">
        <v>951</v>
      </c>
      <c r="C203" s="90" t="s">
        <v>55</v>
      </c>
      <c r="D203" s="90" t="s">
        <v>391</v>
      </c>
      <c r="E203" s="90" t="s">
        <v>5</v>
      </c>
      <c r="F203" s="90"/>
      <c r="G203" s="142">
        <f>G204</f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  <c r="Z203" s="142">
        <f>Z204</f>
        <v>0</v>
      </c>
    </row>
    <row r="204" spans="1:26" ht="30.75" customHeight="1" outlineLevel="3" thickBot="1">
      <c r="A204" s="5" t="s">
        <v>361</v>
      </c>
      <c r="B204" s="21">
        <v>951</v>
      </c>
      <c r="C204" s="6" t="s">
        <v>55</v>
      </c>
      <c r="D204" s="6" t="s">
        <v>391</v>
      </c>
      <c r="E204" s="6" t="s">
        <v>389</v>
      </c>
      <c r="F204" s="6"/>
      <c r="G204" s="145">
        <f>G205</f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  <c r="Z204" s="145">
        <f>Z205</f>
        <v>0</v>
      </c>
    </row>
    <row r="205" spans="1:26" ht="31.5" customHeight="1" outlineLevel="3">
      <c r="A205" s="87" t="s">
        <v>361</v>
      </c>
      <c r="B205" s="91">
        <v>951</v>
      </c>
      <c r="C205" s="92" t="s">
        <v>55</v>
      </c>
      <c r="D205" s="92" t="s">
        <v>391</v>
      </c>
      <c r="E205" s="92" t="s">
        <v>363</v>
      </c>
      <c r="F205" s="92"/>
      <c r="G205" s="141"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  <c r="Z205" s="141">
        <v>0</v>
      </c>
    </row>
    <row r="206" spans="1:26" ht="32.25" outlineLevel="3" thickBot="1">
      <c r="A206" s="8" t="s">
        <v>397</v>
      </c>
      <c r="B206" s="19">
        <v>951</v>
      </c>
      <c r="C206" s="11" t="s">
        <v>55</v>
      </c>
      <c r="D206" s="11" t="s">
        <v>273</v>
      </c>
      <c r="E206" s="11" t="s">
        <v>5</v>
      </c>
      <c r="F206" s="11"/>
      <c r="G206" s="12">
        <f>G207+G210+G212</f>
        <v>12000</v>
      </c>
      <c r="H206" s="12">
        <f aca="true" t="shared" si="31" ref="H206:Z206">H207+H210+H212</f>
        <v>0</v>
      </c>
      <c r="I206" s="12">
        <f t="shared" si="31"/>
        <v>0</v>
      </c>
      <c r="J206" s="12">
        <f t="shared" si="31"/>
        <v>0</v>
      </c>
      <c r="K206" s="12">
        <f t="shared" si="31"/>
        <v>0</v>
      </c>
      <c r="L206" s="12">
        <f t="shared" si="31"/>
        <v>0</v>
      </c>
      <c r="M206" s="12">
        <f t="shared" si="31"/>
        <v>0</v>
      </c>
      <c r="N206" s="12">
        <f t="shared" si="31"/>
        <v>0</v>
      </c>
      <c r="O206" s="12">
        <f t="shared" si="31"/>
        <v>0</v>
      </c>
      <c r="P206" s="12">
        <f t="shared" si="31"/>
        <v>0</v>
      </c>
      <c r="Q206" s="12">
        <f t="shared" si="31"/>
        <v>0</v>
      </c>
      <c r="R206" s="12">
        <f t="shared" si="31"/>
        <v>0</v>
      </c>
      <c r="S206" s="12">
        <f t="shared" si="31"/>
        <v>0</v>
      </c>
      <c r="T206" s="12">
        <f t="shared" si="31"/>
        <v>0</v>
      </c>
      <c r="U206" s="12">
        <f t="shared" si="31"/>
        <v>0</v>
      </c>
      <c r="V206" s="12">
        <f t="shared" si="31"/>
        <v>0</v>
      </c>
      <c r="W206" s="12">
        <f t="shared" si="31"/>
        <v>0</v>
      </c>
      <c r="X206" s="12">
        <f t="shared" si="31"/>
        <v>0</v>
      </c>
      <c r="Y206" s="12">
        <f t="shared" si="31"/>
        <v>0</v>
      </c>
      <c r="Z206" s="12">
        <f t="shared" si="31"/>
        <v>12000</v>
      </c>
    </row>
    <row r="207" spans="1:26" ht="63.75" outlineLevel="3" thickBot="1">
      <c r="A207" s="93" t="s">
        <v>208</v>
      </c>
      <c r="B207" s="89">
        <v>951</v>
      </c>
      <c r="C207" s="90" t="s">
        <v>55</v>
      </c>
      <c r="D207" s="90" t="s">
        <v>274</v>
      </c>
      <c r="E207" s="90" t="s">
        <v>5</v>
      </c>
      <c r="F207" s="90"/>
      <c r="G207" s="142">
        <f>G208</f>
        <v>12000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  <c r="Z207" s="142">
        <f>Z208</f>
        <v>12000</v>
      </c>
    </row>
    <row r="208" spans="1:26" ht="18.75" customHeight="1" outlineLevel="4" thickBot="1">
      <c r="A208" s="5" t="s">
        <v>96</v>
      </c>
      <c r="B208" s="21">
        <v>951</v>
      </c>
      <c r="C208" s="6" t="s">
        <v>55</v>
      </c>
      <c r="D208" s="6" t="s">
        <v>274</v>
      </c>
      <c r="E208" s="6" t="s">
        <v>91</v>
      </c>
      <c r="F208" s="6"/>
      <c r="G208" s="145">
        <f>G209</f>
        <v>12000</v>
      </c>
      <c r="H208" s="32">
        <f aca="true" t="shared" si="32" ref="H208:X208">H209</f>
        <v>0</v>
      </c>
      <c r="I208" s="32">
        <f t="shared" si="32"/>
        <v>0</v>
      </c>
      <c r="J208" s="32">
        <f t="shared" si="32"/>
        <v>0</v>
      </c>
      <c r="K208" s="32">
        <f t="shared" si="32"/>
        <v>0</v>
      </c>
      <c r="L208" s="32">
        <f t="shared" si="32"/>
        <v>0</v>
      </c>
      <c r="M208" s="32">
        <f t="shared" si="32"/>
        <v>0</v>
      </c>
      <c r="N208" s="32">
        <f t="shared" si="32"/>
        <v>0</v>
      </c>
      <c r="O208" s="32">
        <f t="shared" si="32"/>
        <v>0</v>
      </c>
      <c r="P208" s="32">
        <f t="shared" si="32"/>
        <v>0</v>
      </c>
      <c r="Q208" s="32">
        <f t="shared" si="32"/>
        <v>0</v>
      </c>
      <c r="R208" s="32">
        <f t="shared" si="32"/>
        <v>0</v>
      </c>
      <c r="S208" s="32">
        <f t="shared" si="32"/>
        <v>0</v>
      </c>
      <c r="T208" s="32">
        <f t="shared" si="32"/>
        <v>0</v>
      </c>
      <c r="U208" s="32">
        <f t="shared" si="32"/>
        <v>0</v>
      </c>
      <c r="V208" s="32">
        <f t="shared" si="32"/>
        <v>0</v>
      </c>
      <c r="W208" s="32">
        <f t="shared" si="32"/>
        <v>0</v>
      </c>
      <c r="X208" s="67">
        <f t="shared" si="32"/>
        <v>2675.999</v>
      </c>
      <c r="Y208" s="59">
        <f>X208/G198*100</f>
        <v>19.11427857142857</v>
      </c>
      <c r="Z208" s="145">
        <f>Z209</f>
        <v>12000</v>
      </c>
    </row>
    <row r="209" spans="1:26" ht="32.25" outlineLevel="5" thickBot="1">
      <c r="A209" s="87" t="s">
        <v>97</v>
      </c>
      <c r="B209" s="91">
        <v>951</v>
      </c>
      <c r="C209" s="92" t="s">
        <v>55</v>
      </c>
      <c r="D209" s="92" t="s">
        <v>274</v>
      </c>
      <c r="E209" s="92" t="s">
        <v>92</v>
      </c>
      <c r="F209" s="92"/>
      <c r="G209" s="97">
        <v>12000</v>
      </c>
      <c r="H209" s="2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44"/>
      <c r="X209" s="65">
        <v>2675.999</v>
      </c>
      <c r="Y209" s="59">
        <f>X209/G206*100</f>
        <v>22.299991666666667</v>
      </c>
      <c r="Z209" s="97">
        <v>12000</v>
      </c>
    </row>
    <row r="210" spans="1:26" ht="63.75" outlineLevel="5" thickBot="1">
      <c r="A210" s="93" t="s">
        <v>209</v>
      </c>
      <c r="B210" s="89">
        <v>951</v>
      </c>
      <c r="C210" s="90" t="s">
        <v>55</v>
      </c>
      <c r="D210" s="90" t="s">
        <v>275</v>
      </c>
      <c r="E210" s="90" t="s">
        <v>5</v>
      </c>
      <c r="F210" s="90"/>
      <c r="G210" s="142">
        <f>G211</f>
        <v>0</v>
      </c>
      <c r="H210" s="55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75"/>
      <c r="Y210" s="59"/>
      <c r="Z210" s="142">
        <f>Z211</f>
        <v>0</v>
      </c>
    </row>
    <row r="211" spans="1:26" ht="19.5" customHeight="1" outlineLevel="6" thickBot="1">
      <c r="A211" s="87" t="s">
        <v>114</v>
      </c>
      <c r="B211" s="91">
        <v>951</v>
      </c>
      <c r="C211" s="92" t="s">
        <v>55</v>
      </c>
      <c r="D211" s="92" t="s">
        <v>275</v>
      </c>
      <c r="E211" s="92" t="s">
        <v>113</v>
      </c>
      <c r="F211" s="92"/>
      <c r="G211" s="141">
        <v>0</v>
      </c>
      <c r="H211" s="32" t="e">
        <f>#REF!</f>
        <v>#REF!</v>
      </c>
      <c r="I211" s="32" t="e">
        <f>#REF!</f>
        <v>#REF!</v>
      </c>
      <c r="J211" s="32" t="e">
        <f>#REF!</f>
        <v>#REF!</v>
      </c>
      <c r="K211" s="32" t="e">
        <f>#REF!</f>
        <v>#REF!</v>
      </c>
      <c r="L211" s="32" t="e">
        <f>#REF!</f>
        <v>#REF!</v>
      </c>
      <c r="M211" s="32" t="e">
        <f>#REF!</f>
        <v>#REF!</v>
      </c>
      <c r="N211" s="32" t="e">
        <f>#REF!</f>
        <v>#REF!</v>
      </c>
      <c r="O211" s="32" t="e">
        <f>#REF!</f>
        <v>#REF!</v>
      </c>
      <c r="P211" s="32" t="e">
        <f>#REF!</f>
        <v>#REF!</v>
      </c>
      <c r="Q211" s="32" t="e">
        <f>#REF!</f>
        <v>#REF!</v>
      </c>
      <c r="R211" s="32" t="e">
        <f>#REF!</f>
        <v>#REF!</v>
      </c>
      <c r="S211" s="32" t="e">
        <f>#REF!</f>
        <v>#REF!</v>
      </c>
      <c r="T211" s="32" t="e">
        <f>#REF!</f>
        <v>#REF!</v>
      </c>
      <c r="U211" s="32" t="e">
        <f>#REF!</f>
        <v>#REF!</v>
      </c>
      <c r="V211" s="32" t="e">
        <f>#REF!</f>
        <v>#REF!</v>
      </c>
      <c r="W211" s="32" t="e">
        <f>#REF!</f>
        <v>#REF!</v>
      </c>
      <c r="X211" s="67" t="e">
        <f>#REF!</f>
        <v>#REF!</v>
      </c>
      <c r="Y211" s="59" t="e">
        <f>X211/#REF!*100</f>
        <v>#REF!</v>
      </c>
      <c r="Z211" s="141">
        <v>0</v>
      </c>
    </row>
    <row r="212" spans="1:26" ht="62.25" customHeight="1" outlineLevel="4" thickBot="1">
      <c r="A212" s="144" t="s">
        <v>357</v>
      </c>
      <c r="B212" s="89">
        <v>951</v>
      </c>
      <c r="C212" s="90" t="s">
        <v>55</v>
      </c>
      <c r="D212" s="90" t="s">
        <v>358</v>
      </c>
      <c r="E212" s="90" t="s">
        <v>5</v>
      </c>
      <c r="F212" s="90"/>
      <c r="G212" s="142">
        <f>G213</f>
        <v>0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  <c r="Z212" s="142">
        <f>Z213</f>
        <v>0</v>
      </c>
    </row>
    <row r="213" spans="1:26" ht="20.25" customHeight="1" outlineLevel="4" thickBot="1">
      <c r="A213" s="5" t="s">
        <v>96</v>
      </c>
      <c r="B213" s="21">
        <v>951</v>
      </c>
      <c r="C213" s="6" t="s">
        <v>55</v>
      </c>
      <c r="D213" s="6" t="s">
        <v>358</v>
      </c>
      <c r="E213" s="6" t="s">
        <v>91</v>
      </c>
      <c r="F213" s="6"/>
      <c r="G213" s="145">
        <f>G214</f>
        <v>0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  <c r="Z213" s="145">
        <f>Z214</f>
        <v>0</v>
      </c>
    </row>
    <row r="214" spans="1:26" ht="31.5" outlineLevel="4">
      <c r="A214" s="87" t="s">
        <v>97</v>
      </c>
      <c r="B214" s="91">
        <v>951</v>
      </c>
      <c r="C214" s="92" t="s">
        <v>55</v>
      </c>
      <c r="D214" s="160" t="s">
        <v>358</v>
      </c>
      <c r="E214" s="92" t="s">
        <v>92</v>
      </c>
      <c r="F214" s="92"/>
      <c r="G214" s="141">
        <v>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  <c r="Z214" s="141">
        <v>0</v>
      </c>
    </row>
    <row r="215" spans="1:26" ht="15.75" outlineLevel="4">
      <c r="A215" s="8" t="s">
        <v>32</v>
      </c>
      <c r="B215" s="19">
        <v>951</v>
      </c>
      <c r="C215" s="9" t="s">
        <v>11</v>
      </c>
      <c r="D215" s="9" t="s">
        <v>247</v>
      </c>
      <c r="E215" s="9" t="s">
        <v>5</v>
      </c>
      <c r="F215" s="9"/>
      <c r="G215" s="140">
        <f>G216+G223</f>
        <v>800</v>
      </c>
      <c r="H215" s="140">
        <f aca="true" t="shared" si="33" ref="H215:Z215">H216+H223</f>
        <v>0</v>
      </c>
      <c r="I215" s="140">
        <f t="shared" si="33"/>
        <v>0</v>
      </c>
      <c r="J215" s="140">
        <f t="shared" si="33"/>
        <v>0</v>
      </c>
      <c r="K215" s="140">
        <f t="shared" si="33"/>
        <v>0</v>
      </c>
      <c r="L215" s="140">
        <f t="shared" si="33"/>
        <v>0</v>
      </c>
      <c r="M215" s="140">
        <f t="shared" si="33"/>
        <v>0</v>
      </c>
      <c r="N215" s="140">
        <f t="shared" si="33"/>
        <v>0</v>
      </c>
      <c r="O215" s="140">
        <f t="shared" si="33"/>
        <v>0</v>
      </c>
      <c r="P215" s="140">
        <f t="shared" si="33"/>
        <v>0</v>
      </c>
      <c r="Q215" s="140">
        <f t="shared" si="33"/>
        <v>0</v>
      </c>
      <c r="R215" s="140">
        <f t="shared" si="33"/>
        <v>0</v>
      </c>
      <c r="S215" s="140">
        <f t="shared" si="33"/>
        <v>0</v>
      </c>
      <c r="T215" s="140">
        <f t="shared" si="33"/>
        <v>0</v>
      </c>
      <c r="U215" s="140">
        <f t="shared" si="33"/>
        <v>0</v>
      </c>
      <c r="V215" s="140">
        <f t="shared" si="33"/>
        <v>0</v>
      </c>
      <c r="W215" s="140">
        <f t="shared" si="33"/>
        <v>0</v>
      </c>
      <c r="X215" s="140">
        <f t="shared" si="33"/>
        <v>0</v>
      </c>
      <c r="Y215" s="140">
        <f t="shared" si="33"/>
        <v>0</v>
      </c>
      <c r="Z215" s="140">
        <f t="shared" si="33"/>
        <v>800</v>
      </c>
    </row>
    <row r="216" spans="1:26" ht="31.5" outlineLevel="5">
      <c r="A216" s="111" t="s">
        <v>131</v>
      </c>
      <c r="B216" s="19">
        <v>951</v>
      </c>
      <c r="C216" s="9" t="s">
        <v>11</v>
      </c>
      <c r="D216" s="9" t="s">
        <v>248</v>
      </c>
      <c r="E216" s="9" t="s">
        <v>5</v>
      </c>
      <c r="F216" s="9"/>
      <c r="G216" s="140">
        <f>G217</f>
        <v>400</v>
      </c>
      <c r="H216" s="168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69"/>
      <c r="X216" s="170"/>
      <c r="Y216" s="171"/>
      <c r="Z216" s="140">
        <f>Z217</f>
        <v>400</v>
      </c>
    </row>
    <row r="217" spans="1:26" ht="31.5" outlineLevel="5">
      <c r="A217" s="111" t="s">
        <v>132</v>
      </c>
      <c r="B217" s="19">
        <v>951</v>
      </c>
      <c r="C217" s="9" t="s">
        <v>11</v>
      </c>
      <c r="D217" s="9" t="s">
        <v>249</v>
      </c>
      <c r="E217" s="9" t="s">
        <v>5</v>
      </c>
      <c r="F217" s="9"/>
      <c r="G217" s="140">
        <f>G218</f>
        <v>400</v>
      </c>
      <c r="H217" s="168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69"/>
      <c r="X217" s="170"/>
      <c r="Y217" s="171"/>
      <c r="Z217" s="140">
        <f>Z218</f>
        <v>400</v>
      </c>
    </row>
    <row r="218" spans="1:26" ht="47.25" outlineLevel="5">
      <c r="A218" s="113" t="s">
        <v>392</v>
      </c>
      <c r="B218" s="89">
        <v>951</v>
      </c>
      <c r="C218" s="90" t="s">
        <v>11</v>
      </c>
      <c r="D218" s="90" t="s">
        <v>393</v>
      </c>
      <c r="E218" s="90" t="s">
        <v>5</v>
      </c>
      <c r="F218" s="90"/>
      <c r="G218" s="142">
        <f>G219+G221</f>
        <v>400</v>
      </c>
      <c r="H218" s="168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69"/>
      <c r="X218" s="170"/>
      <c r="Y218" s="171"/>
      <c r="Z218" s="142">
        <f>Z219+Z221</f>
        <v>400</v>
      </c>
    </row>
    <row r="219" spans="1:26" ht="31.5" outlineLevel="5">
      <c r="A219" s="5" t="s">
        <v>96</v>
      </c>
      <c r="B219" s="21">
        <v>951</v>
      </c>
      <c r="C219" s="6" t="s">
        <v>11</v>
      </c>
      <c r="D219" s="6" t="s">
        <v>393</v>
      </c>
      <c r="E219" s="6" t="s">
        <v>91</v>
      </c>
      <c r="F219" s="6"/>
      <c r="G219" s="145">
        <f>G220</f>
        <v>0</v>
      </c>
      <c r="H219" s="168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69"/>
      <c r="X219" s="170"/>
      <c r="Y219" s="171"/>
      <c r="Z219" s="145">
        <f>Z220</f>
        <v>0</v>
      </c>
    </row>
    <row r="220" spans="1:26" ht="31.5" outlineLevel="5">
      <c r="A220" s="87" t="s">
        <v>97</v>
      </c>
      <c r="B220" s="91">
        <v>951</v>
      </c>
      <c r="C220" s="92" t="s">
        <v>11</v>
      </c>
      <c r="D220" s="92" t="s">
        <v>393</v>
      </c>
      <c r="E220" s="92" t="s">
        <v>92</v>
      </c>
      <c r="F220" s="92"/>
      <c r="G220" s="141">
        <v>0</v>
      </c>
      <c r="H220" s="168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69"/>
      <c r="X220" s="170"/>
      <c r="Y220" s="171"/>
      <c r="Z220" s="141">
        <v>0</v>
      </c>
    </row>
    <row r="221" spans="1:26" ht="15.75" outlineLevel="5">
      <c r="A221" s="5" t="s">
        <v>360</v>
      </c>
      <c r="B221" s="21">
        <v>951</v>
      </c>
      <c r="C221" s="6" t="s">
        <v>11</v>
      </c>
      <c r="D221" s="6" t="s">
        <v>393</v>
      </c>
      <c r="E221" s="6" t="s">
        <v>362</v>
      </c>
      <c r="F221" s="92"/>
      <c r="G221" s="145">
        <f>G222</f>
        <v>400</v>
      </c>
      <c r="H221" s="168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69"/>
      <c r="X221" s="170"/>
      <c r="Y221" s="171"/>
      <c r="Z221" s="145">
        <f>Z222</f>
        <v>400</v>
      </c>
    </row>
    <row r="222" spans="1:26" ht="47.25" outlineLevel="5">
      <c r="A222" s="87" t="s">
        <v>361</v>
      </c>
      <c r="B222" s="91">
        <v>951</v>
      </c>
      <c r="C222" s="92" t="s">
        <v>11</v>
      </c>
      <c r="D222" s="92" t="s">
        <v>393</v>
      </c>
      <c r="E222" s="92" t="s">
        <v>363</v>
      </c>
      <c r="F222" s="92"/>
      <c r="G222" s="141">
        <v>400</v>
      </c>
      <c r="H222" s="168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69"/>
      <c r="X222" s="170"/>
      <c r="Y222" s="171"/>
      <c r="Z222" s="141">
        <v>400</v>
      </c>
    </row>
    <row r="223" spans="1:26" ht="16.5" outlineLevel="5" thickBot="1">
      <c r="A223" s="13" t="s">
        <v>141</v>
      </c>
      <c r="B223" s="19">
        <v>951</v>
      </c>
      <c r="C223" s="9" t="s">
        <v>11</v>
      </c>
      <c r="D223" s="9" t="s">
        <v>247</v>
      </c>
      <c r="E223" s="9" t="s">
        <v>5</v>
      </c>
      <c r="F223" s="9"/>
      <c r="G223" s="140">
        <f>G224+G230</f>
        <v>400</v>
      </c>
      <c r="H223" s="140">
        <f aca="true" t="shared" si="34" ref="H223:Z223">H224+H230</f>
        <v>0</v>
      </c>
      <c r="I223" s="140">
        <f t="shared" si="34"/>
        <v>0</v>
      </c>
      <c r="J223" s="140">
        <f t="shared" si="34"/>
        <v>0</v>
      </c>
      <c r="K223" s="140">
        <f t="shared" si="34"/>
        <v>0</v>
      </c>
      <c r="L223" s="140">
        <f t="shared" si="34"/>
        <v>0</v>
      </c>
      <c r="M223" s="140">
        <f t="shared" si="34"/>
        <v>0</v>
      </c>
      <c r="N223" s="140">
        <f t="shared" si="34"/>
        <v>0</v>
      </c>
      <c r="O223" s="140">
        <f t="shared" si="34"/>
        <v>0</v>
      </c>
      <c r="P223" s="140">
        <f t="shared" si="34"/>
        <v>0</v>
      </c>
      <c r="Q223" s="140">
        <f t="shared" si="34"/>
        <v>0</v>
      </c>
      <c r="R223" s="140">
        <f t="shared" si="34"/>
        <v>0</v>
      </c>
      <c r="S223" s="140">
        <f t="shared" si="34"/>
        <v>0</v>
      </c>
      <c r="T223" s="140">
        <f t="shared" si="34"/>
        <v>0</v>
      </c>
      <c r="U223" s="140">
        <f t="shared" si="34"/>
        <v>0</v>
      </c>
      <c r="V223" s="140">
        <f t="shared" si="34"/>
        <v>0</v>
      </c>
      <c r="W223" s="140">
        <f t="shared" si="34"/>
        <v>0</v>
      </c>
      <c r="X223" s="140">
        <f t="shared" si="34"/>
        <v>0</v>
      </c>
      <c r="Y223" s="140">
        <f t="shared" si="34"/>
        <v>0</v>
      </c>
      <c r="Z223" s="140">
        <f t="shared" si="34"/>
        <v>400</v>
      </c>
    </row>
    <row r="224" spans="1:26" ht="32.25" outlineLevel="5" thickBot="1">
      <c r="A224" s="93" t="s">
        <v>217</v>
      </c>
      <c r="B224" s="89">
        <v>951</v>
      </c>
      <c r="C224" s="90" t="s">
        <v>11</v>
      </c>
      <c r="D224" s="90" t="s">
        <v>277</v>
      </c>
      <c r="E224" s="90" t="s">
        <v>5</v>
      </c>
      <c r="F224" s="90"/>
      <c r="G224" s="142">
        <f>G225+G228</f>
        <v>100</v>
      </c>
      <c r="H224" s="2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44"/>
      <c r="X224" s="65"/>
      <c r="Y224" s="59"/>
      <c r="Z224" s="142">
        <f>Z225+Z228</f>
        <v>100</v>
      </c>
    </row>
    <row r="225" spans="1:26" ht="48" outlineLevel="5" thickBot="1">
      <c r="A225" s="5" t="s">
        <v>150</v>
      </c>
      <c r="B225" s="21">
        <v>951</v>
      </c>
      <c r="C225" s="6" t="s">
        <v>11</v>
      </c>
      <c r="D225" s="6" t="s">
        <v>278</v>
      </c>
      <c r="E225" s="6" t="s">
        <v>5</v>
      </c>
      <c r="F225" s="6"/>
      <c r="G225" s="145">
        <f>G226</f>
        <v>50</v>
      </c>
      <c r="H225" s="31">
        <f aca="true" t="shared" si="35" ref="H225:X225">H226</f>
        <v>0</v>
      </c>
      <c r="I225" s="31">
        <f t="shared" si="35"/>
        <v>0</v>
      </c>
      <c r="J225" s="31">
        <f t="shared" si="35"/>
        <v>0</v>
      </c>
      <c r="K225" s="31">
        <f t="shared" si="35"/>
        <v>0</v>
      </c>
      <c r="L225" s="31">
        <f t="shared" si="35"/>
        <v>0</v>
      </c>
      <c r="M225" s="31">
        <f t="shared" si="35"/>
        <v>0</v>
      </c>
      <c r="N225" s="31">
        <f t="shared" si="35"/>
        <v>0</v>
      </c>
      <c r="O225" s="31">
        <f t="shared" si="35"/>
        <v>0</v>
      </c>
      <c r="P225" s="31">
        <f t="shared" si="35"/>
        <v>0</v>
      </c>
      <c r="Q225" s="31">
        <f t="shared" si="35"/>
        <v>0</v>
      </c>
      <c r="R225" s="31">
        <f t="shared" si="35"/>
        <v>0</v>
      </c>
      <c r="S225" s="31">
        <f t="shared" si="35"/>
        <v>0</v>
      </c>
      <c r="T225" s="31">
        <f t="shared" si="35"/>
        <v>0</v>
      </c>
      <c r="U225" s="31">
        <f t="shared" si="35"/>
        <v>0</v>
      </c>
      <c r="V225" s="31">
        <f t="shared" si="35"/>
        <v>0</v>
      </c>
      <c r="W225" s="31">
        <f t="shared" si="35"/>
        <v>0</v>
      </c>
      <c r="X225" s="66">
        <f t="shared" si="35"/>
        <v>2639.87191</v>
      </c>
      <c r="Y225" s="59" t="e">
        <f>X225/#REF!*100</f>
        <v>#REF!</v>
      </c>
      <c r="Z225" s="145">
        <f>Z226</f>
        <v>50</v>
      </c>
    </row>
    <row r="226" spans="1:26" ht="18.75" customHeight="1" outlineLevel="5" thickBot="1">
      <c r="A226" s="87" t="s">
        <v>96</v>
      </c>
      <c r="B226" s="91">
        <v>951</v>
      </c>
      <c r="C226" s="92" t="s">
        <v>11</v>
      </c>
      <c r="D226" s="92" t="s">
        <v>278</v>
      </c>
      <c r="E226" s="92" t="s">
        <v>91</v>
      </c>
      <c r="F226" s="92"/>
      <c r="G226" s="141">
        <f>G227</f>
        <v>50</v>
      </c>
      <c r="H226" s="2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44"/>
      <c r="X226" s="65">
        <v>2639.87191</v>
      </c>
      <c r="Y226" s="59" t="e">
        <f>X226/#REF!*100</f>
        <v>#REF!</v>
      </c>
      <c r="Z226" s="141">
        <f>Z227</f>
        <v>50</v>
      </c>
    </row>
    <row r="227" spans="1:26" ht="32.25" outlineLevel="5" thickBot="1">
      <c r="A227" s="87" t="s">
        <v>97</v>
      </c>
      <c r="B227" s="91">
        <v>951</v>
      </c>
      <c r="C227" s="92" t="s">
        <v>11</v>
      </c>
      <c r="D227" s="92" t="s">
        <v>278</v>
      </c>
      <c r="E227" s="92" t="s">
        <v>92</v>
      </c>
      <c r="F227" s="92"/>
      <c r="G227" s="141">
        <v>50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75"/>
      <c r="Y227" s="59"/>
      <c r="Z227" s="141">
        <v>50</v>
      </c>
    </row>
    <row r="228" spans="1:26" ht="32.25" outlineLevel="5" thickBot="1">
      <c r="A228" s="5" t="s">
        <v>151</v>
      </c>
      <c r="B228" s="21">
        <v>951</v>
      </c>
      <c r="C228" s="6" t="s">
        <v>11</v>
      </c>
      <c r="D228" s="6" t="s">
        <v>375</v>
      </c>
      <c r="E228" s="6" t="s">
        <v>5</v>
      </c>
      <c r="F228" s="6"/>
      <c r="G228" s="145">
        <f>G229</f>
        <v>50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75"/>
      <c r="Y228" s="59"/>
      <c r="Z228" s="145">
        <f>Z229</f>
        <v>50</v>
      </c>
    </row>
    <row r="229" spans="1:26" ht="97.5" customHeight="1" outlineLevel="5" thickBot="1">
      <c r="A229" s="154" t="s">
        <v>359</v>
      </c>
      <c r="B229" s="91">
        <v>951</v>
      </c>
      <c r="C229" s="92" t="s">
        <v>11</v>
      </c>
      <c r="D229" s="160" t="s">
        <v>375</v>
      </c>
      <c r="E229" s="160" t="s">
        <v>350</v>
      </c>
      <c r="F229" s="160"/>
      <c r="G229" s="161">
        <v>50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75"/>
      <c r="Y229" s="59"/>
      <c r="Z229" s="161">
        <v>50</v>
      </c>
    </row>
    <row r="230" spans="1:26" ht="48" outlineLevel="6" thickBot="1">
      <c r="A230" s="93" t="s">
        <v>395</v>
      </c>
      <c r="B230" s="89">
        <v>951</v>
      </c>
      <c r="C230" s="90" t="s">
        <v>11</v>
      </c>
      <c r="D230" s="90" t="s">
        <v>373</v>
      </c>
      <c r="E230" s="90" t="s">
        <v>5</v>
      </c>
      <c r="F230" s="92"/>
      <c r="G230" s="142">
        <f>G231</f>
        <v>300</v>
      </c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73"/>
      <c r="Y230" s="59"/>
      <c r="Z230" s="142">
        <f>Z231</f>
        <v>300</v>
      </c>
    </row>
    <row r="231" spans="1:26" ht="32.25" outlineLevel="6" thickBot="1">
      <c r="A231" s="5" t="s">
        <v>96</v>
      </c>
      <c r="B231" s="21">
        <v>951</v>
      </c>
      <c r="C231" s="6" t="s">
        <v>11</v>
      </c>
      <c r="D231" s="6" t="s">
        <v>374</v>
      </c>
      <c r="E231" s="6" t="s">
        <v>91</v>
      </c>
      <c r="F231" s="92"/>
      <c r="G231" s="145">
        <f>G232</f>
        <v>300</v>
      </c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73"/>
      <c r="Y231" s="59"/>
      <c r="Z231" s="145">
        <f>Z232</f>
        <v>300</v>
      </c>
    </row>
    <row r="232" spans="1:26" ht="32.25" outlineLevel="6" thickBot="1">
      <c r="A232" s="98" t="s">
        <v>97</v>
      </c>
      <c r="B232" s="91">
        <v>951</v>
      </c>
      <c r="C232" s="92" t="s">
        <v>11</v>
      </c>
      <c r="D232" s="92" t="s">
        <v>374</v>
      </c>
      <c r="E232" s="92" t="s">
        <v>92</v>
      </c>
      <c r="F232" s="92"/>
      <c r="G232" s="141">
        <v>300</v>
      </c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73"/>
      <c r="Y232" s="59"/>
      <c r="Z232" s="141">
        <v>300</v>
      </c>
    </row>
    <row r="233" spans="1:26" ht="15.75" outlineLevel="3">
      <c r="A233" s="107" t="s">
        <v>56</v>
      </c>
      <c r="B233" s="18">
        <v>951</v>
      </c>
      <c r="C233" s="39" t="s">
        <v>48</v>
      </c>
      <c r="D233" s="39" t="s">
        <v>247</v>
      </c>
      <c r="E233" s="39" t="s">
        <v>5</v>
      </c>
      <c r="F233" s="39"/>
      <c r="G233" s="153">
        <f>G253+G234+G241</f>
        <v>21100.72947</v>
      </c>
      <c r="H233" s="31" t="e">
        <f>#REF!+H267</f>
        <v>#REF!</v>
      </c>
      <c r="I233" s="31" t="e">
        <f>#REF!+I267</f>
        <v>#REF!</v>
      </c>
      <c r="J233" s="31" t="e">
        <f>#REF!+J267</f>
        <v>#REF!</v>
      </c>
      <c r="K233" s="31" t="e">
        <f>#REF!+K267</f>
        <v>#REF!</v>
      </c>
      <c r="L233" s="31" t="e">
        <f>#REF!+L267</f>
        <v>#REF!</v>
      </c>
      <c r="M233" s="31" t="e">
        <f>#REF!+M267</f>
        <v>#REF!</v>
      </c>
      <c r="N233" s="31" t="e">
        <f>#REF!+N267</f>
        <v>#REF!</v>
      </c>
      <c r="O233" s="31" t="e">
        <f>#REF!+O267</f>
        <v>#REF!</v>
      </c>
      <c r="P233" s="31" t="e">
        <f>#REF!+P267</f>
        <v>#REF!</v>
      </c>
      <c r="Q233" s="31" t="e">
        <f>#REF!+Q267</f>
        <v>#REF!</v>
      </c>
      <c r="R233" s="31" t="e">
        <f>#REF!+R267</f>
        <v>#REF!</v>
      </c>
      <c r="S233" s="31" t="e">
        <f>#REF!+S267</f>
        <v>#REF!</v>
      </c>
      <c r="T233" s="31" t="e">
        <f>#REF!+T267</f>
        <v>#REF!</v>
      </c>
      <c r="U233" s="31" t="e">
        <f>#REF!+U267</f>
        <v>#REF!</v>
      </c>
      <c r="V233" s="31" t="e">
        <f>#REF!+V267</f>
        <v>#REF!</v>
      </c>
      <c r="W233" s="31" t="e">
        <f>#REF!+W267</f>
        <v>#REF!</v>
      </c>
      <c r="X233" s="66" t="e">
        <f>#REF!+X267</f>
        <v>#REF!</v>
      </c>
      <c r="Y233" s="59" t="e">
        <f>X233/G228*100</f>
        <v>#REF!</v>
      </c>
      <c r="Z233" s="153">
        <f>Z253+Z234+Z241</f>
        <v>17000.72947</v>
      </c>
    </row>
    <row r="234" spans="1:26" ht="16.5" outlineLevel="3" thickBot="1">
      <c r="A234" s="80" t="s">
        <v>205</v>
      </c>
      <c r="B234" s="19">
        <v>951</v>
      </c>
      <c r="C234" s="9" t="s">
        <v>206</v>
      </c>
      <c r="D234" s="9" t="s">
        <v>247</v>
      </c>
      <c r="E234" s="9" t="s">
        <v>5</v>
      </c>
      <c r="F234" s="9"/>
      <c r="G234" s="140">
        <f>G235</f>
        <v>4600</v>
      </c>
      <c r="H234" s="140">
        <f aca="true" t="shared" si="36" ref="H234:Z234">H235</f>
        <v>0</v>
      </c>
      <c r="I234" s="140">
        <f t="shared" si="36"/>
        <v>0</v>
      </c>
      <c r="J234" s="140">
        <f t="shared" si="36"/>
        <v>0</v>
      </c>
      <c r="K234" s="140">
        <f t="shared" si="36"/>
        <v>0</v>
      </c>
      <c r="L234" s="140">
        <f t="shared" si="36"/>
        <v>0</v>
      </c>
      <c r="M234" s="140">
        <f t="shared" si="36"/>
        <v>0</v>
      </c>
      <c r="N234" s="140">
        <f t="shared" si="36"/>
        <v>0</v>
      </c>
      <c r="O234" s="140">
        <f t="shared" si="36"/>
        <v>0</v>
      </c>
      <c r="P234" s="140">
        <f t="shared" si="36"/>
        <v>0</v>
      </c>
      <c r="Q234" s="140">
        <f t="shared" si="36"/>
        <v>0</v>
      </c>
      <c r="R234" s="140">
        <f t="shared" si="36"/>
        <v>0</v>
      </c>
      <c r="S234" s="140">
        <f t="shared" si="36"/>
        <v>0</v>
      </c>
      <c r="T234" s="140">
        <f t="shared" si="36"/>
        <v>0</v>
      </c>
      <c r="U234" s="140">
        <f t="shared" si="36"/>
        <v>0</v>
      </c>
      <c r="V234" s="140">
        <f t="shared" si="36"/>
        <v>0</v>
      </c>
      <c r="W234" s="140">
        <f t="shared" si="36"/>
        <v>0</v>
      </c>
      <c r="X234" s="140">
        <f t="shared" si="36"/>
        <v>0</v>
      </c>
      <c r="Y234" s="140">
        <f t="shared" si="36"/>
        <v>0</v>
      </c>
      <c r="Z234" s="140">
        <f t="shared" si="36"/>
        <v>5000</v>
      </c>
    </row>
    <row r="235" spans="1:26" ht="16.5" outlineLevel="5" thickBot="1">
      <c r="A235" s="13" t="s">
        <v>141</v>
      </c>
      <c r="B235" s="19">
        <v>951</v>
      </c>
      <c r="C235" s="11" t="s">
        <v>206</v>
      </c>
      <c r="D235" s="11" t="s">
        <v>247</v>
      </c>
      <c r="E235" s="11" t="s">
        <v>5</v>
      </c>
      <c r="F235" s="11"/>
      <c r="G235" s="12">
        <f>G236</f>
        <v>4600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  <c r="Z235" s="12">
        <f>Z236</f>
        <v>5000</v>
      </c>
    </row>
    <row r="236" spans="1:26" ht="32.25" outlineLevel="5" thickBot="1">
      <c r="A236" s="113" t="s">
        <v>398</v>
      </c>
      <c r="B236" s="89">
        <v>951</v>
      </c>
      <c r="C236" s="106" t="s">
        <v>206</v>
      </c>
      <c r="D236" s="106" t="s">
        <v>377</v>
      </c>
      <c r="E236" s="106" t="s">
        <v>5</v>
      </c>
      <c r="F236" s="106"/>
      <c r="G236" s="122">
        <f>G237</f>
        <v>4600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  <c r="Z236" s="122">
        <f>Z237</f>
        <v>5000</v>
      </c>
    </row>
    <row r="237" spans="1:26" ht="29.25" customHeight="1" outlineLevel="5">
      <c r="A237" s="5" t="s">
        <v>382</v>
      </c>
      <c r="B237" s="21">
        <v>951</v>
      </c>
      <c r="C237" s="6" t="s">
        <v>206</v>
      </c>
      <c r="D237" s="6" t="s">
        <v>378</v>
      </c>
      <c r="E237" s="6" t="s">
        <v>5</v>
      </c>
      <c r="F237" s="11"/>
      <c r="G237" s="7">
        <f>G238</f>
        <v>4600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  <c r="Z237" s="7">
        <f>Z238</f>
        <v>5000</v>
      </c>
    </row>
    <row r="238" spans="1:26" ht="21" customHeight="1" outlineLevel="5" thickBot="1">
      <c r="A238" s="87" t="s">
        <v>96</v>
      </c>
      <c r="B238" s="91">
        <v>951</v>
      </c>
      <c r="C238" s="92" t="s">
        <v>206</v>
      </c>
      <c r="D238" s="92" t="s">
        <v>378</v>
      </c>
      <c r="E238" s="92" t="s">
        <v>91</v>
      </c>
      <c r="F238" s="11"/>
      <c r="G238" s="97">
        <f>G240+G239</f>
        <v>4600</v>
      </c>
      <c r="H238" s="97">
        <f aca="true" t="shared" si="37" ref="H238:Z238">H240+H239</f>
        <v>0</v>
      </c>
      <c r="I238" s="97">
        <f t="shared" si="37"/>
        <v>0</v>
      </c>
      <c r="J238" s="97">
        <f t="shared" si="37"/>
        <v>0</v>
      </c>
      <c r="K238" s="97">
        <f t="shared" si="37"/>
        <v>0</v>
      </c>
      <c r="L238" s="97">
        <f t="shared" si="37"/>
        <v>0</v>
      </c>
      <c r="M238" s="97">
        <f t="shared" si="37"/>
        <v>0</v>
      </c>
      <c r="N238" s="97">
        <f t="shared" si="37"/>
        <v>0</v>
      </c>
      <c r="O238" s="97">
        <f t="shared" si="37"/>
        <v>0</v>
      </c>
      <c r="P238" s="97">
        <f t="shared" si="37"/>
        <v>0</v>
      </c>
      <c r="Q238" s="97">
        <f t="shared" si="37"/>
        <v>0</v>
      </c>
      <c r="R238" s="97">
        <f t="shared" si="37"/>
        <v>0</v>
      </c>
      <c r="S238" s="97">
        <f t="shared" si="37"/>
        <v>0</v>
      </c>
      <c r="T238" s="97">
        <f t="shared" si="37"/>
        <v>0</v>
      </c>
      <c r="U238" s="97">
        <f t="shared" si="37"/>
        <v>0</v>
      </c>
      <c r="V238" s="97">
        <f t="shared" si="37"/>
        <v>0</v>
      </c>
      <c r="W238" s="97">
        <f t="shared" si="37"/>
        <v>0</v>
      </c>
      <c r="X238" s="97">
        <f t="shared" si="37"/>
        <v>0</v>
      </c>
      <c r="Y238" s="97">
        <f t="shared" si="37"/>
        <v>0</v>
      </c>
      <c r="Z238" s="97">
        <f t="shared" si="37"/>
        <v>5000</v>
      </c>
    </row>
    <row r="239" spans="1:26" ht="21" customHeight="1" outlineLevel="5" thickBot="1">
      <c r="A239" s="87" t="s">
        <v>345</v>
      </c>
      <c r="B239" s="91">
        <v>951</v>
      </c>
      <c r="C239" s="92" t="s">
        <v>206</v>
      </c>
      <c r="D239" s="92" t="s">
        <v>378</v>
      </c>
      <c r="E239" s="92" t="s">
        <v>344</v>
      </c>
      <c r="F239" s="11"/>
      <c r="G239" s="97">
        <v>500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  <c r="Z239" s="97">
        <v>900</v>
      </c>
    </row>
    <row r="240" spans="1:26" ht="32.25" outlineLevel="5" thickBot="1">
      <c r="A240" s="87" t="s">
        <v>97</v>
      </c>
      <c r="B240" s="91">
        <v>951</v>
      </c>
      <c r="C240" s="92" t="s">
        <v>206</v>
      </c>
      <c r="D240" s="92" t="s">
        <v>378</v>
      </c>
      <c r="E240" s="92" t="s">
        <v>92</v>
      </c>
      <c r="F240" s="11"/>
      <c r="G240" s="97">
        <v>4100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  <c r="Z240" s="97">
        <v>4100</v>
      </c>
    </row>
    <row r="241" spans="1:26" ht="16.5" outlineLevel="5" thickBot="1">
      <c r="A241" s="80" t="s">
        <v>233</v>
      </c>
      <c r="B241" s="19">
        <v>951</v>
      </c>
      <c r="C241" s="9" t="s">
        <v>235</v>
      </c>
      <c r="D241" s="9" t="s">
        <v>247</v>
      </c>
      <c r="E241" s="9" t="s">
        <v>5</v>
      </c>
      <c r="F241" s="92"/>
      <c r="G241" s="140">
        <f>G242</f>
        <v>16500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  <c r="Z241" s="140">
        <f>Z242</f>
        <v>12000</v>
      </c>
    </row>
    <row r="242" spans="1:26" ht="16.5" outlineLevel="5" thickBot="1">
      <c r="A242" s="13" t="s">
        <v>152</v>
      </c>
      <c r="B242" s="19">
        <v>951</v>
      </c>
      <c r="C242" s="9" t="s">
        <v>235</v>
      </c>
      <c r="D242" s="9" t="s">
        <v>247</v>
      </c>
      <c r="E242" s="9" t="s">
        <v>5</v>
      </c>
      <c r="F242" s="92"/>
      <c r="G242" s="140">
        <f>G243</f>
        <v>16500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  <c r="Z242" s="140">
        <f>Z243</f>
        <v>12000</v>
      </c>
    </row>
    <row r="243" spans="1:26" ht="31.5" outlineLevel="5">
      <c r="A243" s="93" t="s">
        <v>218</v>
      </c>
      <c r="B243" s="89">
        <v>951</v>
      </c>
      <c r="C243" s="90" t="s">
        <v>235</v>
      </c>
      <c r="D243" s="90" t="s">
        <v>279</v>
      </c>
      <c r="E243" s="90" t="s">
        <v>5</v>
      </c>
      <c r="F243" s="90"/>
      <c r="G243" s="142">
        <f>G250+G244</f>
        <v>16500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  <c r="Z243" s="142">
        <f>Z250+Z244</f>
        <v>12000</v>
      </c>
    </row>
    <row r="244" spans="1:26" ht="47.25" outlineLevel="5">
      <c r="A244" s="5" t="s">
        <v>204</v>
      </c>
      <c r="B244" s="21">
        <v>951</v>
      </c>
      <c r="C244" s="6" t="s">
        <v>235</v>
      </c>
      <c r="D244" s="6" t="s">
        <v>280</v>
      </c>
      <c r="E244" s="6" t="s">
        <v>5</v>
      </c>
      <c r="F244" s="6"/>
      <c r="G244" s="145">
        <f>G245+G248</f>
        <v>16500</v>
      </c>
      <c r="H244" s="145">
        <f aca="true" t="shared" si="38" ref="H244:Z244">H245+H248</f>
        <v>0</v>
      </c>
      <c r="I244" s="145">
        <f t="shared" si="38"/>
        <v>0</v>
      </c>
      <c r="J244" s="145">
        <f t="shared" si="38"/>
        <v>0</v>
      </c>
      <c r="K244" s="145">
        <f t="shared" si="38"/>
        <v>0</v>
      </c>
      <c r="L244" s="145">
        <f t="shared" si="38"/>
        <v>0</v>
      </c>
      <c r="M244" s="145">
        <f t="shared" si="38"/>
        <v>0</v>
      </c>
      <c r="N244" s="145">
        <f t="shared" si="38"/>
        <v>0</v>
      </c>
      <c r="O244" s="145">
        <f t="shared" si="38"/>
        <v>0</v>
      </c>
      <c r="P244" s="145">
        <f t="shared" si="38"/>
        <v>0</v>
      </c>
      <c r="Q244" s="145">
        <f t="shared" si="38"/>
        <v>0</v>
      </c>
      <c r="R244" s="145">
        <f t="shared" si="38"/>
        <v>0</v>
      </c>
      <c r="S244" s="145">
        <f t="shared" si="38"/>
        <v>0</v>
      </c>
      <c r="T244" s="145">
        <f t="shared" si="38"/>
        <v>0</v>
      </c>
      <c r="U244" s="145">
        <f t="shared" si="38"/>
        <v>0</v>
      </c>
      <c r="V244" s="145">
        <f t="shared" si="38"/>
        <v>0</v>
      </c>
      <c r="W244" s="145">
        <f t="shared" si="38"/>
        <v>0</v>
      </c>
      <c r="X244" s="145">
        <f t="shared" si="38"/>
        <v>0</v>
      </c>
      <c r="Y244" s="145">
        <f t="shared" si="38"/>
        <v>0</v>
      </c>
      <c r="Z244" s="145">
        <f t="shared" si="38"/>
        <v>12000</v>
      </c>
    </row>
    <row r="245" spans="1:26" ht="19.5" customHeight="1" outlineLevel="5" thickBot="1">
      <c r="A245" s="87" t="s">
        <v>96</v>
      </c>
      <c r="B245" s="91">
        <v>951</v>
      </c>
      <c r="C245" s="92" t="s">
        <v>235</v>
      </c>
      <c r="D245" s="92" t="s">
        <v>280</v>
      </c>
      <c r="E245" s="92" t="s">
        <v>91</v>
      </c>
      <c r="F245" s="92"/>
      <c r="G245" s="141">
        <f>G246+G247</f>
        <v>9372</v>
      </c>
      <c r="H245" s="141">
        <f aca="true" t="shared" si="39" ref="H245:Z245">H246+H247</f>
        <v>0</v>
      </c>
      <c r="I245" s="141">
        <f t="shared" si="39"/>
        <v>0</v>
      </c>
      <c r="J245" s="141">
        <f t="shared" si="39"/>
        <v>0</v>
      </c>
      <c r="K245" s="141">
        <f t="shared" si="39"/>
        <v>0</v>
      </c>
      <c r="L245" s="141">
        <f t="shared" si="39"/>
        <v>0</v>
      </c>
      <c r="M245" s="141">
        <f t="shared" si="39"/>
        <v>0</v>
      </c>
      <c r="N245" s="141">
        <f t="shared" si="39"/>
        <v>0</v>
      </c>
      <c r="O245" s="141">
        <f t="shared" si="39"/>
        <v>0</v>
      </c>
      <c r="P245" s="141">
        <f t="shared" si="39"/>
        <v>0</v>
      </c>
      <c r="Q245" s="141">
        <f t="shared" si="39"/>
        <v>0</v>
      </c>
      <c r="R245" s="141">
        <f t="shared" si="39"/>
        <v>0</v>
      </c>
      <c r="S245" s="141">
        <f t="shared" si="39"/>
        <v>0</v>
      </c>
      <c r="T245" s="141">
        <f t="shared" si="39"/>
        <v>0</v>
      </c>
      <c r="U245" s="141">
        <f t="shared" si="39"/>
        <v>0</v>
      </c>
      <c r="V245" s="141">
        <f t="shared" si="39"/>
        <v>0</v>
      </c>
      <c r="W245" s="141">
        <f t="shared" si="39"/>
        <v>0</v>
      </c>
      <c r="X245" s="141">
        <f t="shared" si="39"/>
        <v>0</v>
      </c>
      <c r="Y245" s="141">
        <f t="shared" si="39"/>
        <v>0</v>
      </c>
      <c r="Z245" s="141">
        <f t="shared" si="39"/>
        <v>9160</v>
      </c>
    </row>
    <row r="246" spans="1:26" ht="32.25" outlineLevel="5" thickBot="1">
      <c r="A246" s="87" t="s">
        <v>345</v>
      </c>
      <c r="B246" s="91">
        <v>951</v>
      </c>
      <c r="C246" s="92" t="s">
        <v>235</v>
      </c>
      <c r="D246" s="92" t="s">
        <v>280</v>
      </c>
      <c r="E246" s="92" t="s">
        <v>344</v>
      </c>
      <c r="F246" s="92"/>
      <c r="G246" s="141">
        <v>9372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  <c r="Z246" s="141">
        <v>3160</v>
      </c>
    </row>
    <row r="247" spans="1:26" ht="32.25" outlineLevel="5" thickBot="1">
      <c r="A247" s="87" t="s">
        <v>97</v>
      </c>
      <c r="B247" s="91">
        <v>951</v>
      </c>
      <c r="C247" s="92" t="s">
        <v>235</v>
      </c>
      <c r="D247" s="92" t="s">
        <v>280</v>
      </c>
      <c r="E247" s="92" t="s">
        <v>92</v>
      </c>
      <c r="F247" s="92"/>
      <c r="G247" s="141">
        <v>0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  <c r="Z247" s="141">
        <v>6000</v>
      </c>
    </row>
    <row r="248" spans="1:26" ht="16.5" outlineLevel="5" thickBot="1">
      <c r="A248" s="87" t="s">
        <v>360</v>
      </c>
      <c r="B248" s="91">
        <v>951</v>
      </c>
      <c r="C248" s="92" t="s">
        <v>235</v>
      </c>
      <c r="D248" s="92" t="s">
        <v>280</v>
      </c>
      <c r="E248" s="92" t="s">
        <v>362</v>
      </c>
      <c r="F248" s="92"/>
      <c r="G248" s="141">
        <f>G249</f>
        <v>7128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  <c r="Z248" s="141">
        <f>Z249</f>
        <v>2840</v>
      </c>
    </row>
    <row r="249" spans="1:26" ht="48" outlineLevel="5" thickBot="1">
      <c r="A249" s="87" t="s">
        <v>361</v>
      </c>
      <c r="B249" s="91">
        <v>951</v>
      </c>
      <c r="C249" s="92" t="s">
        <v>235</v>
      </c>
      <c r="D249" s="92" t="s">
        <v>280</v>
      </c>
      <c r="E249" s="92" t="s">
        <v>363</v>
      </c>
      <c r="F249" s="92"/>
      <c r="G249" s="141">
        <v>7128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  <c r="Z249" s="141">
        <v>2840</v>
      </c>
    </row>
    <row r="250" spans="1:26" ht="48" outlineLevel="5" thickBot="1">
      <c r="A250" s="5" t="s">
        <v>234</v>
      </c>
      <c r="B250" s="21">
        <v>951</v>
      </c>
      <c r="C250" s="6" t="s">
        <v>235</v>
      </c>
      <c r="D250" s="6" t="s">
        <v>281</v>
      </c>
      <c r="E250" s="6" t="s">
        <v>5</v>
      </c>
      <c r="F250" s="6"/>
      <c r="G250" s="145">
        <f>G251</f>
        <v>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  <c r="Z250" s="145">
        <f>Z251</f>
        <v>0</v>
      </c>
    </row>
    <row r="251" spans="1:26" ht="18.75" customHeight="1" outlineLevel="5" thickBot="1">
      <c r="A251" s="87" t="s">
        <v>96</v>
      </c>
      <c r="B251" s="91">
        <v>951</v>
      </c>
      <c r="C251" s="92" t="s">
        <v>235</v>
      </c>
      <c r="D251" s="92" t="s">
        <v>281</v>
      </c>
      <c r="E251" s="92" t="s">
        <v>91</v>
      </c>
      <c r="F251" s="92"/>
      <c r="G251" s="141">
        <f>G252</f>
        <v>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  <c r="Z251" s="141">
        <f>Z252</f>
        <v>0</v>
      </c>
    </row>
    <row r="252" spans="1:26" ht="31.5" outlineLevel="5">
      <c r="A252" s="87" t="s">
        <v>97</v>
      </c>
      <c r="B252" s="91">
        <v>951</v>
      </c>
      <c r="C252" s="92" t="s">
        <v>235</v>
      </c>
      <c r="D252" s="92" t="s">
        <v>281</v>
      </c>
      <c r="E252" s="92" t="s">
        <v>92</v>
      </c>
      <c r="F252" s="92"/>
      <c r="G252" s="141">
        <v>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  <c r="Z252" s="141">
        <v>0</v>
      </c>
    </row>
    <row r="253" spans="1:26" ht="16.5" customHeight="1" outlineLevel="5" thickBot="1">
      <c r="A253" s="8" t="s">
        <v>33</v>
      </c>
      <c r="B253" s="19">
        <v>951</v>
      </c>
      <c r="C253" s="9" t="s">
        <v>12</v>
      </c>
      <c r="D253" s="9" t="s">
        <v>247</v>
      </c>
      <c r="E253" s="9" t="s">
        <v>5</v>
      </c>
      <c r="F253" s="9"/>
      <c r="G253" s="140">
        <f>G254</f>
        <v>0.72947</v>
      </c>
      <c r="H253" s="140">
        <f aca="true" t="shared" si="40" ref="H253:Z253">H254</f>
        <v>0</v>
      </c>
      <c r="I253" s="140">
        <f t="shared" si="40"/>
        <v>0</v>
      </c>
      <c r="J253" s="140">
        <f t="shared" si="40"/>
        <v>0</v>
      </c>
      <c r="K253" s="140">
        <f t="shared" si="40"/>
        <v>0</v>
      </c>
      <c r="L253" s="140">
        <f t="shared" si="40"/>
        <v>0</v>
      </c>
      <c r="M253" s="140">
        <f t="shared" si="40"/>
        <v>0</v>
      </c>
      <c r="N253" s="140">
        <f t="shared" si="40"/>
        <v>0</v>
      </c>
      <c r="O253" s="140">
        <f t="shared" si="40"/>
        <v>0</v>
      </c>
      <c r="P253" s="140">
        <f t="shared" si="40"/>
        <v>0</v>
      </c>
      <c r="Q253" s="140">
        <f t="shared" si="40"/>
        <v>0</v>
      </c>
      <c r="R253" s="140">
        <f t="shared" si="40"/>
        <v>0</v>
      </c>
      <c r="S253" s="140">
        <f t="shared" si="40"/>
        <v>0</v>
      </c>
      <c r="T253" s="140">
        <f t="shared" si="40"/>
        <v>0</v>
      </c>
      <c r="U253" s="140">
        <f t="shared" si="40"/>
        <v>0</v>
      </c>
      <c r="V253" s="140">
        <f t="shared" si="40"/>
        <v>0</v>
      </c>
      <c r="W253" s="140">
        <f t="shared" si="40"/>
        <v>0</v>
      </c>
      <c r="X253" s="140">
        <f t="shared" si="40"/>
        <v>0</v>
      </c>
      <c r="Y253" s="140">
        <f t="shared" si="40"/>
        <v>0</v>
      </c>
      <c r="Z253" s="140">
        <f t="shared" si="40"/>
        <v>0.72947</v>
      </c>
    </row>
    <row r="254" spans="1:26" ht="32.25" outlineLevel="5" thickBot="1">
      <c r="A254" s="111" t="s">
        <v>131</v>
      </c>
      <c r="B254" s="19">
        <v>951</v>
      </c>
      <c r="C254" s="9" t="s">
        <v>12</v>
      </c>
      <c r="D254" s="9" t="s">
        <v>248</v>
      </c>
      <c r="E254" s="9" t="s">
        <v>5</v>
      </c>
      <c r="F254" s="9"/>
      <c r="G254" s="140">
        <f>G255</f>
        <v>0.72947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  <c r="Z254" s="140">
        <f>Z255</f>
        <v>0.72947</v>
      </c>
    </row>
    <row r="255" spans="1:26" ht="32.25" outlineLevel="5" thickBot="1">
      <c r="A255" s="111" t="s">
        <v>132</v>
      </c>
      <c r="B255" s="19">
        <v>951</v>
      </c>
      <c r="C255" s="9" t="s">
        <v>12</v>
      </c>
      <c r="D255" s="9" t="s">
        <v>249</v>
      </c>
      <c r="E255" s="9" t="s">
        <v>5</v>
      </c>
      <c r="F255" s="9"/>
      <c r="G255" s="140">
        <f>G256+G262</f>
        <v>0.72947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  <c r="Z255" s="140">
        <f>Z256+Z262</f>
        <v>0.72947</v>
      </c>
    </row>
    <row r="256" spans="1:26" ht="48" outlineLevel="5" thickBot="1">
      <c r="A256" s="113" t="s">
        <v>188</v>
      </c>
      <c r="B256" s="89">
        <v>951</v>
      </c>
      <c r="C256" s="90" t="s">
        <v>12</v>
      </c>
      <c r="D256" s="90" t="s">
        <v>282</v>
      </c>
      <c r="E256" s="90" t="s">
        <v>5</v>
      </c>
      <c r="F256" s="90"/>
      <c r="G256" s="142">
        <f>G257+G260</f>
        <v>0.72947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  <c r="Z256" s="142">
        <f>Z257+Z260</f>
        <v>0.72947</v>
      </c>
    </row>
    <row r="257" spans="1:26" ht="32.25" outlineLevel="5" thickBot="1">
      <c r="A257" s="5" t="s">
        <v>90</v>
      </c>
      <c r="B257" s="21">
        <v>951</v>
      </c>
      <c r="C257" s="6" t="s">
        <v>12</v>
      </c>
      <c r="D257" s="6" t="s">
        <v>282</v>
      </c>
      <c r="E257" s="6" t="s">
        <v>87</v>
      </c>
      <c r="F257" s="6"/>
      <c r="G257" s="145">
        <f>G258+G259</f>
        <v>0.61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  <c r="Z257" s="145">
        <f>Z258+Z259</f>
        <v>0.61</v>
      </c>
    </row>
    <row r="258" spans="1:26" ht="19.5" customHeight="1" outlineLevel="5" thickBot="1">
      <c r="A258" s="87" t="s">
        <v>244</v>
      </c>
      <c r="B258" s="91">
        <v>951</v>
      </c>
      <c r="C258" s="92" t="s">
        <v>12</v>
      </c>
      <c r="D258" s="92" t="s">
        <v>282</v>
      </c>
      <c r="E258" s="92" t="s">
        <v>88</v>
      </c>
      <c r="F258" s="92"/>
      <c r="G258" s="141">
        <v>0.47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  <c r="Z258" s="141">
        <v>0.47</v>
      </c>
    </row>
    <row r="259" spans="1:26" ht="48" outlineLevel="5" thickBot="1">
      <c r="A259" s="87" t="s">
        <v>239</v>
      </c>
      <c r="B259" s="91">
        <v>951</v>
      </c>
      <c r="C259" s="92" t="s">
        <v>12</v>
      </c>
      <c r="D259" s="92" t="s">
        <v>282</v>
      </c>
      <c r="E259" s="92" t="s">
        <v>240</v>
      </c>
      <c r="F259" s="92"/>
      <c r="G259" s="141">
        <v>0.14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  <c r="Z259" s="141">
        <v>0.14</v>
      </c>
    </row>
    <row r="260" spans="1:26" ht="32.25" outlineLevel="5" thickBot="1">
      <c r="A260" s="5" t="s">
        <v>96</v>
      </c>
      <c r="B260" s="21">
        <v>951</v>
      </c>
      <c r="C260" s="6" t="s">
        <v>12</v>
      </c>
      <c r="D260" s="6" t="s">
        <v>282</v>
      </c>
      <c r="E260" s="6" t="s">
        <v>91</v>
      </c>
      <c r="F260" s="6"/>
      <c r="G260" s="145">
        <f>G261</f>
        <v>0.11947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  <c r="Z260" s="145">
        <f>Z261</f>
        <v>0.11947</v>
      </c>
    </row>
    <row r="261" spans="1:26" ht="32.25" outlineLevel="5" thickBot="1">
      <c r="A261" s="87" t="s">
        <v>97</v>
      </c>
      <c r="B261" s="91">
        <v>951</v>
      </c>
      <c r="C261" s="92" t="s">
        <v>12</v>
      </c>
      <c r="D261" s="92" t="s">
        <v>282</v>
      </c>
      <c r="E261" s="92" t="s">
        <v>92</v>
      </c>
      <c r="F261" s="92"/>
      <c r="G261" s="141">
        <v>0.11947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  <c r="Z261" s="141">
        <v>0.11947</v>
      </c>
    </row>
    <row r="262" spans="1:26" ht="18.75" customHeight="1" outlineLevel="5" thickBot="1">
      <c r="A262" s="93" t="s">
        <v>207</v>
      </c>
      <c r="B262" s="89">
        <v>951</v>
      </c>
      <c r="C262" s="90" t="s">
        <v>12</v>
      </c>
      <c r="D262" s="90" t="s">
        <v>283</v>
      </c>
      <c r="E262" s="90" t="s">
        <v>5</v>
      </c>
      <c r="F262" s="90"/>
      <c r="G262" s="16">
        <f>G263</f>
        <v>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  <c r="Z262" s="16">
        <f>Z263</f>
        <v>0</v>
      </c>
    </row>
    <row r="263" spans="1:26" ht="18.75" customHeight="1" outlineLevel="5" thickBot="1">
      <c r="A263" s="5" t="s">
        <v>96</v>
      </c>
      <c r="B263" s="21">
        <v>951</v>
      </c>
      <c r="C263" s="6" t="s">
        <v>12</v>
      </c>
      <c r="D263" s="6" t="s">
        <v>283</v>
      </c>
      <c r="E263" s="6" t="s">
        <v>91</v>
      </c>
      <c r="F263" s="6"/>
      <c r="G263" s="7">
        <f>G264</f>
        <v>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  <c r="Z263" s="7">
        <f>Z264</f>
        <v>0</v>
      </c>
    </row>
    <row r="264" spans="1:26" ht="32.25" outlineLevel="5" thickBot="1">
      <c r="A264" s="87" t="s">
        <v>97</v>
      </c>
      <c r="B264" s="91">
        <v>951</v>
      </c>
      <c r="C264" s="92" t="s">
        <v>12</v>
      </c>
      <c r="D264" s="92" t="s">
        <v>283</v>
      </c>
      <c r="E264" s="92" t="s">
        <v>92</v>
      </c>
      <c r="F264" s="92"/>
      <c r="G264" s="97">
        <v>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  <c r="Z264" s="97">
        <v>0</v>
      </c>
    </row>
    <row r="265" spans="1:26" ht="19.5" outlineLevel="5" thickBot="1">
      <c r="A265" s="107" t="s">
        <v>47</v>
      </c>
      <c r="B265" s="18">
        <v>951</v>
      </c>
      <c r="C265" s="14" t="s">
        <v>46</v>
      </c>
      <c r="D265" s="14" t="s">
        <v>247</v>
      </c>
      <c r="E265" s="14" t="s">
        <v>5</v>
      </c>
      <c r="F265" s="14"/>
      <c r="G265" s="139">
        <f>G266+G272+G277</f>
        <v>14879.2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  <c r="Z265" s="139">
        <f>Z266+Z272+Z277</f>
        <v>14968.9</v>
      </c>
    </row>
    <row r="266" spans="1:26" ht="16.5" outlineLevel="5" thickBot="1">
      <c r="A266" s="123" t="s">
        <v>364</v>
      </c>
      <c r="B266" s="18">
        <v>951</v>
      </c>
      <c r="C266" s="39" t="s">
        <v>365</v>
      </c>
      <c r="D266" s="39" t="s">
        <v>247</v>
      </c>
      <c r="E266" s="39" t="s">
        <v>5</v>
      </c>
      <c r="F266" s="39"/>
      <c r="G266" s="153">
        <f>G267</f>
        <v>12906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  <c r="Z266" s="153">
        <f>Z267</f>
        <v>12906</v>
      </c>
    </row>
    <row r="267" spans="1:26" ht="32.25" outlineLevel="4" thickBot="1">
      <c r="A267" s="80" t="s">
        <v>196</v>
      </c>
      <c r="B267" s="19">
        <v>951</v>
      </c>
      <c r="C267" s="9" t="s">
        <v>365</v>
      </c>
      <c r="D267" s="9" t="s">
        <v>284</v>
      </c>
      <c r="E267" s="9" t="s">
        <v>5</v>
      </c>
      <c r="F267" s="9"/>
      <c r="G267" s="140">
        <f>G268</f>
        <v>12906</v>
      </c>
      <c r="H267" s="32">
        <f aca="true" t="shared" si="41" ref="H267:X267">H268+H270</f>
        <v>0</v>
      </c>
      <c r="I267" s="32">
        <f t="shared" si="41"/>
        <v>0</v>
      </c>
      <c r="J267" s="32">
        <f t="shared" si="41"/>
        <v>0</v>
      </c>
      <c r="K267" s="32">
        <f t="shared" si="41"/>
        <v>0</v>
      </c>
      <c r="L267" s="32">
        <f t="shared" si="41"/>
        <v>0</v>
      </c>
      <c r="M267" s="32">
        <f t="shared" si="41"/>
        <v>0</v>
      </c>
      <c r="N267" s="32">
        <f t="shared" si="41"/>
        <v>0</v>
      </c>
      <c r="O267" s="32">
        <f t="shared" si="41"/>
        <v>0</v>
      </c>
      <c r="P267" s="32">
        <f t="shared" si="41"/>
        <v>0</v>
      </c>
      <c r="Q267" s="32">
        <f t="shared" si="41"/>
        <v>0</v>
      </c>
      <c r="R267" s="32">
        <f t="shared" si="41"/>
        <v>0</v>
      </c>
      <c r="S267" s="32">
        <f t="shared" si="41"/>
        <v>0</v>
      </c>
      <c r="T267" s="32">
        <f t="shared" si="41"/>
        <v>0</v>
      </c>
      <c r="U267" s="32">
        <f t="shared" si="41"/>
        <v>0</v>
      </c>
      <c r="V267" s="32">
        <f t="shared" si="41"/>
        <v>0</v>
      </c>
      <c r="W267" s="32">
        <f t="shared" si="41"/>
        <v>0</v>
      </c>
      <c r="X267" s="32">
        <f t="shared" si="41"/>
        <v>5000</v>
      </c>
      <c r="Y267" s="59" t="e">
        <f>X267/#REF!*100</f>
        <v>#REF!</v>
      </c>
      <c r="Z267" s="140">
        <f>Z268</f>
        <v>12906</v>
      </c>
    </row>
    <row r="268" spans="1:26" ht="33" customHeight="1" outlineLevel="5" thickBot="1">
      <c r="A268" s="124" t="s">
        <v>153</v>
      </c>
      <c r="B268" s="131">
        <v>951</v>
      </c>
      <c r="C268" s="90" t="s">
        <v>365</v>
      </c>
      <c r="D268" s="90" t="s">
        <v>285</v>
      </c>
      <c r="E268" s="90" t="s">
        <v>5</v>
      </c>
      <c r="F268" s="94"/>
      <c r="G268" s="142">
        <f>G269</f>
        <v>12906</v>
      </c>
      <c r="H268" s="2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44"/>
      <c r="X268" s="65">
        <v>0</v>
      </c>
      <c r="Y268" s="59" t="e">
        <f>X268/#REF!*100</f>
        <v>#REF!</v>
      </c>
      <c r="Z268" s="142">
        <f>Z269</f>
        <v>12906</v>
      </c>
    </row>
    <row r="269" spans="1:26" ht="22.5" customHeight="1" outlineLevel="5" thickBot="1">
      <c r="A269" s="5" t="s">
        <v>116</v>
      </c>
      <c r="B269" s="21">
        <v>951</v>
      </c>
      <c r="C269" s="6" t="s">
        <v>365</v>
      </c>
      <c r="D269" s="6" t="s">
        <v>285</v>
      </c>
      <c r="E269" s="6" t="s">
        <v>5</v>
      </c>
      <c r="F269" s="78"/>
      <c r="G269" s="145">
        <f>G270+G271</f>
        <v>12906</v>
      </c>
      <c r="H269" s="2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44"/>
      <c r="X269" s="65"/>
      <c r="Y269" s="59"/>
      <c r="Z269" s="145">
        <f>Z270+Z271</f>
        <v>12906</v>
      </c>
    </row>
    <row r="270" spans="1:26" ht="48" outlineLevel="5" thickBot="1">
      <c r="A270" s="95" t="s">
        <v>197</v>
      </c>
      <c r="B270" s="133">
        <v>951</v>
      </c>
      <c r="C270" s="92" t="s">
        <v>365</v>
      </c>
      <c r="D270" s="92" t="s">
        <v>285</v>
      </c>
      <c r="E270" s="92" t="s">
        <v>85</v>
      </c>
      <c r="F270" s="96"/>
      <c r="G270" s="141">
        <v>12906</v>
      </c>
      <c r="H270" s="2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44"/>
      <c r="X270" s="65">
        <v>5000</v>
      </c>
      <c r="Y270" s="59" t="e">
        <f>X270/#REF!*100</f>
        <v>#REF!</v>
      </c>
      <c r="Z270" s="141">
        <v>12906</v>
      </c>
    </row>
    <row r="271" spans="1:26" ht="19.5" outlineLevel="5" thickBot="1">
      <c r="A271" s="95" t="s">
        <v>83</v>
      </c>
      <c r="B271" s="133">
        <v>951</v>
      </c>
      <c r="C271" s="92" t="s">
        <v>365</v>
      </c>
      <c r="D271" s="92" t="s">
        <v>331</v>
      </c>
      <c r="E271" s="92" t="s">
        <v>84</v>
      </c>
      <c r="F271" s="96"/>
      <c r="G271" s="141">
        <v>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  <c r="Z271" s="141">
        <v>0</v>
      </c>
    </row>
    <row r="272" spans="1:26" ht="32.25" outlineLevel="5" thickBot="1">
      <c r="A272" s="123" t="s">
        <v>58</v>
      </c>
      <c r="B272" s="18">
        <v>951</v>
      </c>
      <c r="C272" s="39" t="s">
        <v>57</v>
      </c>
      <c r="D272" s="39" t="s">
        <v>247</v>
      </c>
      <c r="E272" s="39" t="s">
        <v>5</v>
      </c>
      <c r="F272" s="39"/>
      <c r="G272" s="118">
        <f>G273</f>
        <v>33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  <c r="Z272" s="118">
        <f>Z273</f>
        <v>34.5</v>
      </c>
    </row>
    <row r="273" spans="1:26" ht="19.5" outlineLevel="6" thickBot="1">
      <c r="A273" s="8" t="s">
        <v>219</v>
      </c>
      <c r="B273" s="19">
        <v>951</v>
      </c>
      <c r="C273" s="9" t="s">
        <v>57</v>
      </c>
      <c r="D273" s="9" t="s">
        <v>286</v>
      </c>
      <c r="E273" s="9" t="s">
        <v>5</v>
      </c>
      <c r="F273" s="9"/>
      <c r="G273" s="10">
        <f>G274</f>
        <v>33</v>
      </c>
      <c r="H273" s="29">
        <f aca="true" t="shared" si="42" ref="H273:X273">H281+H286</f>
        <v>0</v>
      </c>
      <c r="I273" s="29">
        <f t="shared" si="42"/>
        <v>0</v>
      </c>
      <c r="J273" s="29">
        <f t="shared" si="42"/>
        <v>0</v>
      </c>
      <c r="K273" s="29">
        <f t="shared" si="42"/>
        <v>0</v>
      </c>
      <c r="L273" s="29">
        <f t="shared" si="42"/>
        <v>0</v>
      </c>
      <c r="M273" s="29">
        <f t="shared" si="42"/>
        <v>0</v>
      </c>
      <c r="N273" s="29">
        <f t="shared" si="42"/>
        <v>0</v>
      </c>
      <c r="O273" s="29">
        <f t="shared" si="42"/>
        <v>0</v>
      </c>
      <c r="P273" s="29">
        <f t="shared" si="42"/>
        <v>0</v>
      </c>
      <c r="Q273" s="29">
        <f t="shared" si="42"/>
        <v>0</v>
      </c>
      <c r="R273" s="29">
        <f t="shared" si="42"/>
        <v>0</v>
      </c>
      <c r="S273" s="29">
        <f t="shared" si="42"/>
        <v>0</v>
      </c>
      <c r="T273" s="29">
        <f t="shared" si="42"/>
        <v>0</v>
      </c>
      <c r="U273" s="29">
        <f t="shared" si="42"/>
        <v>0</v>
      </c>
      <c r="V273" s="29">
        <f t="shared" si="42"/>
        <v>0</v>
      </c>
      <c r="W273" s="29">
        <f t="shared" si="42"/>
        <v>0</v>
      </c>
      <c r="X273" s="73">
        <f t="shared" si="42"/>
        <v>1409.01825</v>
      </c>
      <c r="Y273" s="59">
        <f>X273/G267*100</f>
        <v>10.917544165504417</v>
      </c>
      <c r="Z273" s="10">
        <f>Z274</f>
        <v>34.5</v>
      </c>
    </row>
    <row r="274" spans="1:26" ht="33" customHeight="1" outlineLevel="6" thickBot="1">
      <c r="A274" s="113" t="s">
        <v>154</v>
      </c>
      <c r="B274" s="89">
        <v>951</v>
      </c>
      <c r="C274" s="90" t="s">
        <v>57</v>
      </c>
      <c r="D274" s="90" t="s">
        <v>287</v>
      </c>
      <c r="E274" s="90" t="s">
        <v>5</v>
      </c>
      <c r="F274" s="90"/>
      <c r="G274" s="16">
        <f>G275</f>
        <v>33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73"/>
      <c r="Y274" s="59"/>
      <c r="Z274" s="16">
        <f>Z275</f>
        <v>34.5</v>
      </c>
    </row>
    <row r="275" spans="1:26" ht="19.5" customHeight="1" outlineLevel="6" thickBot="1">
      <c r="A275" s="5" t="s">
        <v>96</v>
      </c>
      <c r="B275" s="21">
        <v>951</v>
      </c>
      <c r="C275" s="6" t="s">
        <v>57</v>
      </c>
      <c r="D275" s="6" t="s">
        <v>287</v>
      </c>
      <c r="E275" s="6" t="s">
        <v>91</v>
      </c>
      <c r="F275" s="6"/>
      <c r="G275" s="7">
        <f>G276</f>
        <v>33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73"/>
      <c r="Y275" s="59"/>
      <c r="Z275" s="7">
        <f>Z276</f>
        <v>34.5</v>
      </c>
    </row>
    <row r="276" spans="1:26" ht="32.25" outlineLevel="6" thickBot="1">
      <c r="A276" s="87" t="s">
        <v>97</v>
      </c>
      <c r="B276" s="91">
        <v>951</v>
      </c>
      <c r="C276" s="92" t="s">
        <v>57</v>
      </c>
      <c r="D276" s="92" t="s">
        <v>287</v>
      </c>
      <c r="E276" s="92" t="s">
        <v>92</v>
      </c>
      <c r="F276" s="92"/>
      <c r="G276" s="97">
        <v>33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73"/>
      <c r="Y276" s="59"/>
      <c r="Z276" s="97">
        <v>34.5</v>
      </c>
    </row>
    <row r="277" spans="1:26" ht="19.5" outlineLevel="6" thickBot="1">
      <c r="A277" s="123" t="s">
        <v>34</v>
      </c>
      <c r="B277" s="18">
        <v>951</v>
      </c>
      <c r="C277" s="39" t="s">
        <v>13</v>
      </c>
      <c r="D277" s="39" t="s">
        <v>247</v>
      </c>
      <c r="E277" s="39" t="s">
        <v>5</v>
      </c>
      <c r="F277" s="39"/>
      <c r="G277" s="153">
        <f>G278</f>
        <v>1940.2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73"/>
      <c r="Y277" s="59"/>
      <c r="Z277" s="153">
        <f>Z278</f>
        <v>2028.4</v>
      </c>
    </row>
    <row r="278" spans="1:26" ht="32.25" outlineLevel="6" thickBot="1">
      <c r="A278" s="111" t="s">
        <v>131</v>
      </c>
      <c r="B278" s="19">
        <v>951</v>
      </c>
      <c r="C278" s="9" t="s">
        <v>13</v>
      </c>
      <c r="D278" s="9" t="s">
        <v>248</v>
      </c>
      <c r="E278" s="9" t="s">
        <v>5</v>
      </c>
      <c r="F278" s="9"/>
      <c r="G278" s="140">
        <f>G279</f>
        <v>1940.2</v>
      </c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73"/>
      <c r="Y278" s="59"/>
      <c r="Z278" s="140">
        <f>Z279</f>
        <v>2028.4</v>
      </c>
    </row>
    <row r="279" spans="1:26" ht="32.25" outlineLevel="6" thickBot="1">
      <c r="A279" s="111" t="s">
        <v>132</v>
      </c>
      <c r="B279" s="19">
        <v>951</v>
      </c>
      <c r="C279" s="11" t="s">
        <v>13</v>
      </c>
      <c r="D279" s="11" t="s">
        <v>249</v>
      </c>
      <c r="E279" s="11" t="s">
        <v>5</v>
      </c>
      <c r="F279" s="11"/>
      <c r="G279" s="143">
        <f>G280</f>
        <v>1940.2</v>
      </c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73"/>
      <c r="Y279" s="59"/>
      <c r="Z279" s="143">
        <f>Z280</f>
        <v>2028.4</v>
      </c>
    </row>
    <row r="280" spans="1:26" ht="48" outlineLevel="6" thickBot="1">
      <c r="A280" s="112" t="s">
        <v>195</v>
      </c>
      <c r="B280" s="129">
        <v>951</v>
      </c>
      <c r="C280" s="90" t="s">
        <v>13</v>
      </c>
      <c r="D280" s="90" t="s">
        <v>251</v>
      </c>
      <c r="E280" s="90" t="s">
        <v>5</v>
      </c>
      <c r="F280" s="90"/>
      <c r="G280" s="142">
        <f>G281+G285</f>
        <v>1940.2</v>
      </c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73"/>
      <c r="Y280" s="59"/>
      <c r="Z280" s="142">
        <f>Z281+Z285</f>
        <v>2028.4</v>
      </c>
    </row>
    <row r="281" spans="1:26" ht="32.25" outlineLevel="6" thickBot="1">
      <c r="A281" s="5" t="s">
        <v>90</v>
      </c>
      <c r="B281" s="21">
        <v>951</v>
      </c>
      <c r="C281" s="6" t="s">
        <v>13</v>
      </c>
      <c r="D281" s="6" t="s">
        <v>251</v>
      </c>
      <c r="E281" s="6" t="s">
        <v>87</v>
      </c>
      <c r="F281" s="6"/>
      <c r="G281" s="145">
        <f>G282+G283+G284</f>
        <v>1940.2</v>
      </c>
      <c r="H281" s="10">
        <f aca="true" t="shared" si="43" ref="H281:X282">H282</f>
        <v>0</v>
      </c>
      <c r="I281" s="10">
        <f t="shared" si="43"/>
        <v>0</v>
      </c>
      <c r="J281" s="10">
        <f t="shared" si="43"/>
        <v>0</v>
      </c>
      <c r="K281" s="10">
        <f t="shared" si="43"/>
        <v>0</v>
      </c>
      <c r="L281" s="10">
        <f t="shared" si="43"/>
        <v>0</v>
      </c>
      <c r="M281" s="10">
        <f t="shared" si="43"/>
        <v>0</v>
      </c>
      <c r="N281" s="10">
        <f t="shared" si="43"/>
        <v>0</v>
      </c>
      <c r="O281" s="10">
        <f t="shared" si="43"/>
        <v>0</v>
      </c>
      <c r="P281" s="10">
        <f t="shared" si="43"/>
        <v>0</v>
      </c>
      <c r="Q281" s="10">
        <f t="shared" si="43"/>
        <v>0</v>
      </c>
      <c r="R281" s="10">
        <f t="shared" si="43"/>
        <v>0</v>
      </c>
      <c r="S281" s="10">
        <f t="shared" si="43"/>
        <v>0</v>
      </c>
      <c r="T281" s="10">
        <f t="shared" si="43"/>
        <v>0</v>
      </c>
      <c r="U281" s="10">
        <f t="shared" si="43"/>
        <v>0</v>
      </c>
      <c r="V281" s="10">
        <f t="shared" si="43"/>
        <v>0</v>
      </c>
      <c r="W281" s="10">
        <f t="shared" si="43"/>
        <v>0</v>
      </c>
      <c r="X281" s="66">
        <f t="shared" si="43"/>
        <v>0</v>
      </c>
      <c r="Y281" s="59">
        <f>X281/G275*100</f>
        <v>0</v>
      </c>
      <c r="Z281" s="145">
        <f>Z282+Z283+Z284</f>
        <v>2028.4</v>
      </c>
    </row>
    <row r="282" spans="1:26" ht="15" customHeight="1" outlineLevel="6" thickBot="1">
      <c r="A282" s="87" t="s">
        <v>244</v>
      </c>
      <c r="B282" s="91">
        <v>951</v>
      </c>
      <c r="C282" s="92" t="s">
        <v>13</v>
      </c>
      <c r="D282" s="92" t="s">
        <v>251</v>
      </c>
      <c r="E282" s="92" t="s">
        <v>88</v>
      </c>
      <c r="F282" s="92"/>
      <c r="G282" s="141">
        <v>1485.2</v>
      </c>
      <c r="H282" s="12">
        <f t="shared" si="43"/>
        <v>0</v>
      </c>
      <c r="I282" s="12">
        <f t="shared" si="43"/>
        <v>0</v>
      </c>
      <c r="J282" s="12">
        <f t="shared" si="43"/>
        <v>0</v>
      </c>
      <c r="K282" s="12">
        <f t="shared" si="43"/>
        <v>0</v>
      </c>
      <c r="L282" s="12">
        <f t="shared" si="43"/>
        <v>0</v>
      </c>
      <c r="M282" s="12">
        <f t="shared" si="43"/>
        <v>0</v>
      </c>
      <c r="N282" s="12">
        <f t="shared" si="43"/>
        <v>0</v>
      </c>
      <c r="O282" s="12">
        <f t="shared" si="43"/>
        <v>0</v>
      </c>
      <c r="P282" s="12">
        <f t="shared" si="43"/>
        <v>0</v>
      </c>
      <c r="Q282" s="12">
        <f t="shared" si="43"/>
        <v>0</v>
      </c>
      <c r="R282" s="12">
        <f t="shared" si="43"/>
        <v>0</v>
      </c>
      <c r="S282" s="12">
        <f t="shared" si="43"/>
        <v>0</v>
      </c>
      <c r="T282" s="12">
        <f t="shared" si="43"/>
        <v>0</v>
      </c>
      <c r="U282" s="12">
        <f t="shared" si="43"/>
        <v>0</v>
      </c>
      <c r="V282" s="12">
        <f t="shared" si="43"/>
        <v>0</v>
      </c>
      <c r="W282" s="12">
        <f t="shared" si="43"/>
        <v>0</v>
      </c>
      <c r="X282" s="67">
        <f t="shared" si="43"/>
        <v>0</v>
      </c>
      <c r="Y282" s="59">
        <f>X282/G276*100</f>
        <v>0</v>
      </c>
      <c r="Z282" s="141">
        <v>1553.4</v>
      </c>
    </row>
    <row r="283" spans="1:26" ht="36" customHeight="1" outlineLevel="6" thickBot="1">
      <c r="A283" s="87" t="s">
        <v>246</v>
      </c>
      <c r="B283" s="91">
        <v>951</v>
      </c>
      <c r="C283" s="92" t="s">
        <v>13</v>
      </c>
      <c r="D283" s="92" t="s">
        <v>251</v>
      </c>
      <c r="E283" s="92" t="s">
        <v>89</v>
      </c>
      <c r="F283" s="92"/>
      <c r="G283" s="141">
        <v>5</v>
      </c>
      <c r="H283" s="24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42"/>
      <c r="X283" s="65">
        <v>0</v>
      </c>
      <c r="Y283" s="59">
        <f>X283/G277*100</f>
        <v>0</v>
      </c>
      <c r="Z283" s="141">
        <v>5</v>
      </c>
    </row>
    <row r="284" spans="1:26" ht="48" outlineLevel="6" thickBot="1">
      <c r="A284" s="87" t="s">
        <v>239</v>
      </c>
      <c r="B284" s="91">
        <v>951</v>
      </c>
      <c r="C284" s="92" t="s">
        <v>13</v>
      </c>
      <c r="D284" s="92" t="s">
        <v>251</v>
      </c>
      <c r="E284" s="92" t="s">
        <v>240</v>
      </c>
      <c r="F284" s="92"/>
      <c r="G284" s="141">
        <v>450</v>
      </c>
      <c r="H284" s="77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75"/>
      <c r="Y284" s="59"/>
      <c r="Z284" s="141">
        <v>470</v>
      </c>
    </row>
    <row r="285" spans="1:26" ht="18.75" customHeight="1" outlineLevel="6" thickBot="1">
      <c r="A285" s="5" t="s">
        <v>96</v>
      </c>
      <c r="B285" s="21">
        <v>951</v>
      </c>
      <c r="C285" s="6" t="s">
        <v>13</v>
      </c>
      <c r="D285" s="6" t="s">
        <v>251</v>
      </c>
      <c r="E285" s="6" t="s">
        <v>91</v>
      </c>
      <c r="F285" s="6"/>
      <c r="G285" s="145">
        <f>G286</f>
        <v>0</v>
      </c>
      <c r="H285" s="77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75"/>
      <c r="Y285" s="59"/>
      <c r="Z285" s="145">
        <f>Z286</f>
        <v>0</v>
      </c>
    </row>
    <row r="286" spans="1:26" ht="32.25" outlineLevel="6" thickBot="1">
      <c r="A286" s="87" t="s">
        <v>97</v>
      </c>
      <c r="B286" s="91">
        <v>951</v>
      </c>
      <c r="C286" s="92" t="s">
        <v>13</v>
      </c>
      <c r="D286" s="92" t="s">
        <v>251</v>
      </c>
      <c r="E286" s="92" t="s">
        <v>92</v>
      </c>
      <c r="F286" s="92"/>
      <c r="G286" s="141">
        <v>0</v>
      </c>
      <c r="H286" s="31">
        <f aca="true" t="shared" si="44" ref="H286:X288">H287</f>
        <v>0</v>
      </c>
      <c r="I286" s="31">
        <f t="shared" si="44"/>
        <v>0</v>
      </c>
      <c r="J286" s="31">
        <f t="shared" si="44"/>
        <v>0</v>
      </c>
      <c r="K286" s="31">
        <f t="shared" si="44"/>
        <v>0</v>
      </c>
      <c r="L286" s="31">
        <f t="shared" si="44"/>
        <v>0</v>
      </c>
      <c r="M286" s="31">
        <f t="shared" si="44"/>
        <v>0</v>
      </c>
      <c r="N286" s="31">
        <f t="shared" si="44"/>
        <v>0</v>
      </c>
      <c r="O286" s="31">
        <f t="shared" si="44"/>
        <v>0</v>
      </c>
      <c r="P286" s="31">
        <f t="shared" si="44"/>
        <v>0</v>
      </c>
      <c r="Q286" s="31">
        <f t="shared" si="44"/>
        <v>0</v>
      </c>
      <c r="R286" s="31">
        <f t="shared" si="44"/>
        <v>0</v>
      </c>
      <c r="S286" s="31">
        <f t="shared" si="44"/>
        <v>0</v>
      </c>
      <c r="T286" s="31">
        <f t="shared" si="44"/>
        <v>0</v>
      </c>
      <c r="U286" s="31">
        <f t="shared" si="44"/>
        <v>0</v>
      </c>
      <c r="V286" s="31">
        <f t="shared" si="44"/>
        <v>0</v>
      </c>
      <c r="W286" s="31">
        <f t="shared" si="44"/>
        <v>0</v>
      </c>
      <c r="X286" s="66">
        <f t="shared" si="44"/>
        <v>1409.01825</v>
      </c>
      <c r="Y286" s="59">
        <f>X286/G280*100</f>
        <v>72.62231986393155</v>
      </c>
      <c r="Z286" s="141">
        <v>0</v>
      </c>
    </row>
    <row r="287" spans="1:26" ht="19.5" outlineLevel="6" thickBot="1">
      <c r="A287" s="107" t="s">
        <v>64</v>
      </c>
      <c r="B287" s="18">
        <v>951</v>
      </c>
      <c r="C287" s="14" t="s">
        <v>45</v>
      </c>
      <c r="D287" s="14" t="s">
        <v>247</v>
      </c>
      <c r="E287" s="14" t="s">
        <v>5</v>
      </c>
      <c r="F287" s="14"/>
      <c r="G287" s="139">
        <f>G288</f>
        <v>23611.199999999997</v>
      </c>
      <c r="H287" s="32">
        <f t="shared" si="44"/>
        <v>0</v>
      </c>
      <c r="I287" s="32">
        <f t="shared" si="44"/>
        <v>0</v>
      </c>
      <c r="J287" s="32">
        <f t="shared" si="44"/>
        <v>0</v>
      </c>
      <c r="K287" s="32">
        <f t="shared" si="44"/>
        <v>0</v>
      </c>
      <c r="L287" s="32">
        <f t="shared" si="44"/>
        <v>0</v>
      </c>
      <c r="M287" s="32">
        <f t="shared" si="44"/>
        <v>0</v>
      </c>
      <c r="N287" s="32">
        <f t="shared" si="44"/>
        <v>0</v>
      </c>
      <c r="O287" s="32">
        <f t="shared" si="44"/>
        <v>0</v>
      </c>
      <c r="P287" s="32">
        <f t="shared" si="44"/>
        <v>0</v>
      </c>
      <c r="Q287" s="32">
        <f t="shared" si="44"/>
        <v>0</v>
      </c>
      <c r="R287" s="32">
        <f t="shared" si="44"/>
        <v>0</v>
      </c>
      <c r="S287" s="32">
        <f t="shared" si="44"/>
        <v>0</v>
      </c>
      <c r="T287" s="32">
        <f t="shared" si="44"/>
        <v>0</v>
      </c>
      <c r="U287" s="32">
        <f t="shared" si="44"/>
        <v>0</v>
      </c>
      <c r="V287" s="32">
        <f t="shared" si="44"/>
        <v>0</v>
      </c>
      <c r="W287" s="32">
        <f t="shared" si="44"/>
        <v>0</v>
      </c>
      <c r="X287" s="67">
        <f t="shared" si="44"/>
        <v>1409.01825</v>
      </c>
      <c r="Y287" s="59">
        <f>X287/G281*100</f>
        <v>72.62231986393155</v>
      </c>
      <c r="Z287" s="139">
        <f>Z288</f>
        <v>23611.199999999997</v>
      </c>
    </row>
    <row r="288" spans="1:26" ht="16.5" outlineLevel="6" thickBot="1">
      <c r="A288" s="8" t="s">
        <v>35</v>
      </c>
      <c r="B288" s="19">
        <v>951</v>
      </c>
      <c r="C288" s="9" t="s">
        <v>14</v>
      </c>
      <c r="D288" s="9" t="s">
        <v>247</v>
      </c>
      <c r="E288" s="9" t="s">
        <v>5</v>
      </c>
      <c r="F288" s="9"/>
      <c r="G288" s="140">
        <f>G289+G302+G306+G310</f>
        <v>23611.199999999997</v>
      </c>
      <c r="H288" s="34">
        <f t="shared" si="44"/>
        <v>0</v>
      </c>
      <c r="I288" s="34">
        <f t="shared" si="44"/>
        <v>0</v>
      </c>
      <c r="J288" s="34">
        <f t="shared" si="44"/>
        <v>0</v>
      </c>
      <c r="K288" s="34">
        <f t="shared" si="44"/>
        <v>0</v>
      </c>
      <c r="L288" s="34">
        <f t="shared" si="44"/>
        <v>0</v>
      </c>
      <c r="M288" s="34">
        <f t="shared" si="44"/>
        <v>0</v>
      </c>
      <c r="N288" s="34">
        <f t="shared" si="44"/>
        <v>0</v>
      </c>
      <c r="O288" s="34">
        <f t="shared" si="44"/>
        <v>0</v>
      </c>
      <c r="P288" s="34">
        <f t="shared" si="44"/>
        <v>0</v>
      </c>
      <c r="Q288" s="34">
        <f t="shared" si="44"/>
        <v>0</v>
      </c>
      <c r="R288" s="34">
        <f t="shared" si="44"/>
        <v>0</v>
      </c>
      <c r="S288" s="34">
        <f t="shared" si="44"/>
        <v>0</v>
      </c>
      <c r="T288" s="34">
        <f t="shared" si="44"/>
        <v>0</v>
      </c>
      <c r="U288" s="34">
        <f t="shared" si="44"/>
        <v>0</v>
      </c>
      <c r="V288" s="34">
        <f t="shared" si="44"/>
        <v>0</v>
      </c>
      <c r="W288" s="34">
        <f t="shared" si="44"/>
        <v>0</v>
      </c>
      <c r="X288" s="68">
        <f t="shared" si="44"/>
        <v>1409.01825</v>
      </c>
      <c r="Y288" s="59">
        <f>X288/G282*100</f>
        <v>94.87060665230273</v>
      </c>
      <c r="Z288" s="140">
        <f>Z289+Z302+Z306+Z310</f>
        <v>23611.199999999997</v>
      </c>
    </row>
    <row r="289" spans="1:26" ht="19.5" outlineLevel="6" thickBot="1">
      <c r="A289" s="13" t="s">
        <v>155</v>
      </c>
      <c r="B289" s="19">
        <v>951</v>
      </c>
      <c r="C289" s="11" t="s">
        <v>14</v>
      </c>
      <c r="D289" s="11" t="s">
        <v>288</v>
      </c>
      <c r="E289" s="11" t="s">
        <v>5</v>
      </c>
      <c r="F289" s="11"/>
      <c r="G289" s="143">
        <f>G290+G294</f>
        <v>23611.199999999997</v>
      </c>
      <c r="H289" s="24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42"/>
      <c r="X289" s="65">
        <v>1409.01825</v>
      </c>
      <c r="Y289" s="59">
        <f>X289/G283*100</f>
        <v>28180.365</v>
      </c>
      <c r="Z289" s="143">
        <f>Z290+Z294</f>
        <v>23611.199999999997</v>
      </c>
    </row>
    <row r="290" spans="1:26" ht="18.75" outlineLevel="6">
      <c r="A290" s="93" t="s">
        <v>117</v>
      </c>
      <c r="B290" s="89">
        <v>951</v>
      </c>
      <c r="C290" s="90" t="s">
        <v>14</v>
      </c>
      <c r="D290" s="90" t="s">
        <v>289</v>
      </c>
      <c r="E290" s="90" t="s">
        <v>5</v>
      </c>
      <c r="F290" s="90"/>
      <c r="G290" s="142">
        <f>G291</f>
        <v>100</v>
      </c>
      <c r="H290" s="77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75"/>
      <c r="Y290" s="59"/>
      <c r="Z290" s="142">
        <f>Z291</f>
        <v>100</v>
      </c>
    </row>
    <row r="291" spans="1:26" ht="32.25" outlineLevel="6" thickBot="1">
      <c r="A291" s="79" t="s">
        <v>156</v>
      </c>
      <c r="B291" s="21">
        <v>951</v>
      </c>
      <c r="C291" s="6" t="s">
        <v>14</v>
      </c>
      <c r="D291" s="6" t="s">
        <v>290</v>
      </c>
      <c r="E291" s="6" t="s">
        <v>5</v>
      </c>
      <c r="F291" s="6"/>
      <c r="G291" s="7">
        <f>G292</f>
        <v>100</v>
      </c>
      <c r="H291" s="7">
        <f aca="true" t="shared" si="45" ref="H291:Z291">H292</f>
        <v>0</v>
      </c>
      <c r="I291" s="7">
        <f t="shared" si="45"/>
        <v>0</v>
      </c>
      <c r="J291" s="7">
        <f t="shared" si="45"/>
        <v>0</v>
      </c>
      <c r="K291" s="7">
        <f t="shared" si="45"/>
        <v>0</v>
      </c>
      <c r="L291" s="7">
        <f t="shared" si="45"/>
        <v>0</v>
      </c>
      <c r="M291" s="7">
        <f t="shared" si="45"/>
        <v>0</v>
      </c>
      <c r="N291" s="7">
        <f t="shared" si="45"/>
        <v>0</v>
      </c>
      <c r="O291" s="7">
        <f t="shared" si="45"/>
        <v>0</v>
      </c>
      <c r="P291" s="7">
        <f t="shared" si="45"/>
        <v>0</v>
      </c>
      <c r="Q291" s="7">
        <f t="shared" si="45"/>
        <v>0</v>
      </c>
      <c r="R291" s="7">
        <f t="shared" si="45"/>
        <v>0</v>
      </c>
      <c r="S291" s="7">
        <f t="shared" si="45"/>
        <v>0</v>
      </c>
      <c r="T291" s="7">
        <f t="shared" si="45"/>
        <v>0</v>
      </c>
      <c r="U291" s="7">
        <f t="shared" si="45"/>
        <v>0</v>
      </c>
      <c r="V291" s="7">
        <f t="shared" si="45"/>
        <v>0</v>
      </c>
      <c r="W291" s="7">
        <f t="shared" si="45"/>
        <v>0</v>
      </c>
      <c r="X291" s="7">
        <f t="shared" si="45"/>
        <v>0</v>
      </c>
      <c r="Y291" s="7">
        <f t="shared" si="45"/>
        <v>0</v>
      </c>
      <c r="Z291" s="7">
        <f t="shared" si="45"/>
        <v>100</v>
      </c>
    </row>
    <row r="292" spans="1:26" ht="21.75" customHeight="1" outlineLevel="6" thickBot="1">
      <c r="A292" s="87" t="s">
        <v>96</v>
      </c>
      <c r="B292" s="91">
        <v>951</v>
      </c>
      <c r="C292" s="92" t="s">
        <v>14</v>
      </c>
      <c r="D292" s="92" t="s">
        <v>290</v>
      </c>
      <c r="E292" s="92" t="s">
        <v>91</v>
      </c>
      <c r="F292" s="92"/>
      <c r="G292" s="97">
        <f>G293</f>
        <v>100</v>
      </c>
      <c r="H292" s="77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75"/>
      <c r="Y292" s="59"/>
      <c r="Z292" s="97">
        <f>Z293</f>
        <v>100</v>
      </c>
    </row>
    <row r="293" spans="1:26" ht="31.5" outlineLevel="6">
      <c r="A293" s="87" t="s">
        <v>97</v>
      </c>
      <c r="B293" s="91">
        <v>951</v>
      </c>
      <c r="C293" s="92" t="s">
        <v>14</v>
      </c>
      <c r="D293" s="92" t="s">
        <v>290</v>
      </c>
      <c r="E293" s="92" t="s">
        <v>92</v>
      </c>
      <c r="F293" s="92"/>
      <c r="G293" s="97">
        <v>100</v>
      </c>
      <c r="H293" s="77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75"/>
      <c r="Y293" s="59"/>
      <c r="Z293" s="97">
        <v>100</v>
      </c>
    </row>
    <row r="294" spans="1:26" ht="32.25" outlineLevel="6" thickBot="1">
      <c r="A294" s="113" t="s">
        <v>157</v>
      </c>
      <c r="B294" s="89">
        <v>951</v>
      </c>
      <c r="C294" s="90" t="s">
        <v>14</v>
      </c>
      <c r="D294" s="90" t="s">
        <v>291</v>
      </c>
      <c r="E294" s="90" t="s">
        <v>5</v>
      </c>
      <c r="F294" s="90"/>
      <c r="G294" s="16">
        <f>G295+G299</f>
        <v>23511.199999999997</v>
      </c>
      <c r="H294" s="16">
        <f aca="true" t="shared" si="46" ref="H294:Z294">H295+H299</f>
        <v>0</v>
      </c>
      <c r="I294" s="16">
        <f t="shared" si="46"/>
        <v>0</v>
      </c>
      <c r="J294" s="16">
        <f t="shared" si="46"/>
        <v>0</v>
      </c>
      <c r="K294" s="16">
        <f t="shared" si="46"/>
        <v>0</v>
      </c>
      <c r="L294" s="16">
        <f t="shared" si="46"/>
        <v>0</v>
      </c>
      <c r="M294" s="16">
        <f t="shared" si="46"/>
        <v>0</v>
      </c>
      <c r="N294" s="16">
        <f t="shared" si="46"/>
        <v>0</v>
      </c>
      <c r="O294" s="16">
        <f t="shared" si="46"/>
        <v>0</v>
      </c>
      <c r="P294" s="16">
        <f t="shared" si="46"/>
        <v>0</v>
      </c>
      <c r="Q294" s="16">
        <f t="shared" si="46"/>
        <v>0</v>
      </c>
      <c r="R294" s="16">
        <f t="shared" si="46"/>
        <v>0</v>
      </c>
      <c r="S294" s="16">
        <f t="shared" si="46"/>
        <v>0</v>
      </c>
      <c r="T294" s="16">
        <f t="shared" si="46"/>
        <v>0</v>
      </c>
      <c r="U294" s="16">
        <f t="shared" si="46"/>
        <v>0</v>
      </c>
      <c r="V294" s="16">
        <f t="shared" si="46"/>
        <v>0</v>
      </c>
      <c r="W294" s="16">
        <f t="shared" si="46"/>
        <v>0</v>
      </c>
      <c r="X294" s="16">
        <f t="shared" si="46"/>
        <v>669.14176</v>
      </c>
      <c r="Y294" s="16">
        <f t="shared" si="46"/>
        <v>2.834001490817917</v>
      </c>
      <c r="Z294" s="16">
        <f t="shared" si="46"/>
        <v>23511.199999999997</v>
      </c>
    </row>
    <row r="295" spans="1:26" ht="32.25" outlineLevel="6" thickBot="1">
      <c r="A295" s="5" t="s">
        <v>158</v>
      </c>
      <c r="B295" s="21">
        <v>951</v>
      </c>
      <c r="C295" s="6" t="s">
        <v>14</v>
      </c>
      <c r="D295" s="6" t="s">
        <v>292</v>
      </c>
      <c r="E295" s="6" t="s">
        <v>5</v>
      </c>
      <c r="F295" s="6"/>
      <c r="G295" s="7">
        <f>G296</f>
        <v>12928.3</v>
      </c>
      <c r="H295" s="29">
        <f aca="true" t="shared" si="47" ref="H295:X295">H296</f>
        <v>0</v>
      </c>
      <c r="I295" s="29">
        <f t="shared" si="47"/>
        <v>0</v>
      </c>
      <c r="J295" s="29">
        <f t="shared" si="47"/>
        <v>0</v>
      </c>
      <c r="K295" s="29">
        <f t="shared" si="47"/>
        <v>0</v>
      </c>
      <c r="L295" s="29">
        <f t="shared" si="47"/>
        <v>0</v>
      </c>
      <c r="M295" s="29">
        <f t="shared" si="47"/>
        <v>0</v>
      </c>
      <c r="N295" s="29">
        <f t="shared" si="47"/>
        <v>0</v>
      </c>
      <c r="O295" s="29">
        <f t="shared" si="47"/>
        <v>0</v>
      </c>
      <c r="P295" s="29">
        <f t="shared" si="47"/>
        <v>0</v>
      </c>
      <c r="Q295" s="29">
        <f t="shared" si="47"/>
        <v>0</v>
      </c>
      <c r="R295" s="29">
        <f t="shared" si="47"/>
        <v>0</v>
      </c>
      <c r="S295" s="29">
        <f t="shared" si="47"/>
        <v>0</v>
      </c>
      <c r="T295" s="29">
        <f t="shared" si="47"/>
        <v>0</v>
      </c>
      <c r="U295" s="29">
        <f t="shared" si="47"/>
        <v>0</v>
      </c>
      <c r="V295" s="29">
        <f t="shared" si="47"/>
        <v>0</v>
      </c>
      <c r="W295" s="29">
        <f t="shared" si="47"/>
        <v>0</v>
      </c>
      <c r="X295" s="73">
        <f t="shared" si="47"/>
        <v>669.14176</v>
      </c>
      <c r="Y295" s="59">
        <f>X295/G289*100</f>
        <v>2.834001490817917</v>
      </c>
      <c r="Z295" s="7">
        <f>Z296</f>
        <v>12928.3</v>
      </c>
    </row>
    <row r="296" spans="1:26" ht="16.5" outlineLevel="6" thickBot="1">
      <c r="A296" s="87" t="s">
        <v>116</v>
      </c>
      <c r="B296" s="91">
        <v>951</v>
      </c>
      <c r="C296" s="92" t="s">
        <v>14</v>
      </c>
      <c r="D296" s="92" t="s">
        <v>292</v>
      </c>
      <c r="E296" s="92" t="s">
        <v>115</v>
      </c>
      <c r="F296" s="92"/>
      <c r="G296" s="97">
        <f>G297+G298</f>
        <v>12928.3</v>
      </c>
      <c r="H296" s="10">
        <f aca="true" t="shared" si="48" ref="H296:X296">H308</f>
        <v>0</v>
      </c>
      <c r="I296" s="10">
        <f t="shared" si="48"/>
        <v>0</v>
      </c>
      <c r="J296" s="10">
        <f t="shared" si="48"/>
        <v>0</v>
      </c>
      <c r="K296" s="10">
        <f t="shared" si="48"/>
        <v>0</v>
      </c>
      <c r="L296" s="10">
        <f t="shared" si="48"/>
        <v>0</v>
      </c>
      <c r="M296" s="10">
        <f t="shared" si="48"/>
        <v>0</v>
      </c>
      <c r="N296" s="10">
        <f t="shared" si="48"/>
        <v>0</v>
      </c>
      <c r="O296" s="10">
        <f t="shared" si="48"/>
        <v>0</v>
      </c>
      <c r="P296" s="10">
        <f t="shared" si="48"/>
        <v>0</v>
      </c>
      <c r="Q296" s="10">
        <f t="shared" si="48"/>
        <v>0</v>
      </c>
      <c r="R296" s="10">
        <f t="shared" si="48"/>
        <v>0</v>
      </c>
      <c r="S296" s="10">
        <f t="shared" si="48"/>
        <v>0</v>
      </c>
      <c r="T296" s="10">
        <f t="shared" si="48"/>
        <v>0</v>
      </c>
      <c r="U296" s="10">
        <f t="shared" si="48"/>
        <v>0</v>
      </c>
      <c r="V296" s="10">
        <f t="shared" si="48"/>
        <v>0</v>
      </c>
      <c r="W296" s="10">
        <f t="shared" si="48"/>
        <v>0</v>
      </c>
      <c r="X296" s="66">
        <f t="shared" si="48"/>
        <v>669.14176</v>
      </c>
      <c r="Y296" s="59">
        <f>X296/G290*100</f>
        <v>669.14176</v>
      </c>
      <c r="Z296" s="97">
        <f>Z297+Z298</f>
        <v>12928.3</v>
      </c>
    </row>
    <row r="297" spans="1:26" ht="48" outlineLevel="6" thickBot="1">
      <c r="A297" s="98" t="s">
        <v>197</v>
      </c>
      <c r="B297" s="91">
        <v>951</v>
      </c>
      <c r="C297" s="92" t="s">
        <v>14</v>
      </c>
      <c r="D297" s="92" t="s">
        <v>292</v>
      </c>
      <c r="E297" s="92" t="s">
        <v>85</v>
      </c>
      <c r="F297" s="92"/>
      <c r="G297" s="97">
        <v>12928.3</v>
      </c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66"/>
      <c r="Y297" s="59"/>
      <c r="Z297" s="97">
        <v>12928.3</v>
      </c>
    </row>
    <row r="298" spans="1:26" ht="16.5" outlineLevel="6" thickBot="1">
      <c r="A298" s="95" t="s">
        <v>83</v>
      </c>
      <c r="B298" s="91">
        <v>951</v>
      </c>
      <c r="C298" s="92" t="s">
        <v>14</v>
      </c>
      <c r="D298" s="92" t="s">
        <v>300</v>
      </c>
      <c r="E298" s="92" t="s">
        <v>84</v>
      </c>
      <c r="F298" s="92"/>
      <c r="G298" s="97">
        <v>0</v>
      </c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66"/>
      <c r="Y298" s="59"/>
      <c r="Z298" s="97">
        <v>0</v>
      </c>
    </row>
    <row r="299" spans="1:26" ht="32.25" outlineLevel="6" thickBot="1">
      <c r="A299" s="5" t="s">
        <v>159</v>
      </c>
      <c r="B299" s="21">
        <v>951</v>
      </c>
      <c r="C299" s="6" t="s">
        <v>14</v>
      </c>
      <c r="D299" s="6" t="s">
        <v>293</v>
      </c>
      <c r="E299" s="6" t="s">
        <v>5</v>
      </c>
      <c r="F299" s="6"/>
      <c r="G299" s="7">
        <f>G300</f>
        <v>10582.9</v>
      </c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66"/>
      <c r="Y299" s="59"/>
      <c r="Z299" s="7">
        <f>Z300</f>
        <v>10582.9</v>
      </c>
    </row>
    <row r="300" spans="1:26" ht="19.5" customHeight="1" outlineLevel="6" thickBot="1">
      <c r="A300" s="87" t="s">
        <v>116</v>
      </c>
      <c r="B300" s="91">
        <v>951</v>
      </c>
      <c r="C300" s="92" t="s">
        <v>14</v>
      </c>
      <c r="D300" s="92" t="s">
        <v>293</v>
      </c>
      <c r="E300" s="92" t="s">
        <v>115</v>
      </c>
      <c r="F300" s="92"/>
      <c r="G300" s="97">
        <f>G301</f>
        <v>10582.9</v>
      </c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66"/>
      <c r="Y300" s="59"/>
      <c r="Z300" s="97">
        <f>Z301</f>
        <v>10582.9</v>
      </c>
    </row>
    <row r="301" spans="1:26" ht="48" outlineLevel="6" thickBot="1">
      <c r="A301" s="98" t="s">
        <v>197</v>
      </c>
      <c r="B301" s="91">
        <v>951</v>
      </c>
      <c r="C301" s="92" t="s">
        <v>14</v>
      </c>
      <c r="D301" s="92" t="s">
        <v>293</v>
      </c>
      <c r="E301" s="92" t="s">
        <v>85</v>
      </c>
      <c r="F301" s="92"/>
      <c r="G301" s="97">
        <v>10582.9</v>
      </c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66"/>
      <c r="Y301" s="59"/>
      <c r="Z301" s="97">
        <v>10582.9</v>
      </c>
    </row>
    <row r="302" spans="1:26" ht="16.5" outlineLevel="6" thickBot="1">
      <c r="A302" s="8" t="s">
        <v>220</v>
      </c>
      <c r="B302" s="19">
        <v>951</v>
      </c>
      <c r="C302" s="9" t="s">
        <v>14</v>
      </c>
      <c r="D302" s="9" t="s">
        <v>294</v>
      </c>
      <c r="E302" s="9" t="s">
        <v>5</v>
      </c>
      <c r="F302" s="9"/>
      <c r="G302" s="10">
        <f>G303</f>
        <v>0</v>
      </c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66"/>
      <c r="Y302" s="59"/>
      <c r="Z302" s="10">
        <f>Z303</f>
        <v>0</v>
      </c>
    </row>
    <row r="303" spans="1:26" ht="48" outlineLevel="6" thickBot="1">
      <c r="A303" s="79" t="s">
        <v>160</v>
      </c>
      <c r="B303" s="21">
        <v>951</v>
      </c>
      <c r="C303" s="6" t="s">
        <v>14</v>
      </c>
      <c r="D303" s="6" t="s">
        <v>295</v>
      </c>
      <c r="E303" s="6" t="s">
        <v>5</v>
      </c>
      <c r="F303" s="6"/>
      <c r="G303" s="7">
        <f>G304</f>
        <v>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66"/>
      <c r="Y303" s="59"/>
      <c r="Z303" s="7">
        <f>Z304</f>
        <v>0</v>
      </c>
    </row>
    <row r="304" spans="1:26" ht="18.75" customHeight="1" outlineLevel="6" thickBot="1">
      <c r="A304" s="87" t="s">
        <v>96</v>
      </c>
      <c r="B304" s="91">
        <v>951</v>
      </c>
      <c r="C304" s="92" t="s">
        <v>14</v>
      </c>
      <c r="D304" s="92" t="s">
        <v>295</v>
      </c>
      <c r="E304" s="92" t="s">
        <v>91</v>
      </c>
      <c r="F304" s="92"/>
      <c r="G304" s="97">
        <f>G305</f>
        <v>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66"/>
      <c r="Y304" s="59"/>
      <c r="Z304" s="97">
        <f>Z305</f>
        <v>0</v>
      </c>
    </row>
    <row r="305" spans="1:26" ht="32.25" outlineLevel="6" thickBot="1">
      <c r="A305" s="87" t="s">
        <v>97</v>
      </c>
      <c r="B305" s="91">
        <v>951</v>
      </c>
      <c r="C305" s="92" t="s">
        <v>14</v>
      </c>
      <c r="D305" s="92" t="s">
        <v>295</v>
      </c>
      <c r="E305" s="92" t="s">
        <v>92</v>
      </c>
      <c r="F305" s="92"/>
      <c r="G305" s="97">
        <v>0</v>
      </c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66"/>
      <c r="Y305" s="59"/>
      <c r="Z305" s="97">
        <v>0</v>
      </c>
    </row>
    <row r="306" spans="1:26" ht="16.5" outlineLevel="6" thickBot="1">
      <c r="A306" s="8" t="s">
        <v>221</v>
      </c>
      <c r="B306" s="19">
        <v>951</v>
      </c>
      <c r="C306" s="9" t="s">
        <v>14</v>
      </c>
      <c r="D306" s="9" t="s">
        <v>296</v>
      </c>
      <c r="E306" s="9" t="s">
        <v>5</v>
      </c>
      <c r="F306" s="9"/>
      <c r="G306" s="10">
        <f>G307</f>
        <v>0</v>
      </c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66"/>
      <c r="Y306" s="59"/>
      <c r="Z306" s="10">
        <f>Z307</f>
        <v>0</v>
      </c>
    </row>
    <row r="307" spans="1:26" ht="32.25" outlineLevel="6" thickBot="1">
      <c r="A307" s="79" t="s">
        <v>161</v>
      </c>
      <c r="B307" s="21">
        <v>951</v>
      </c>
      <c r="C307" s="6" t="s">
        <v>14</v>
      </c>
      <c r="D307" s="6" t="s">
        <v>297</v>
      </c>
      <c r="E307" s="6" t="s">
        <v>5</v>
      </c>
      <c r="F307" s="6"/>
      <c r="G307" s="7">
        <f>G308</f>
        <v>0</v>
      </c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66"/>
      <c r="Y307" s="59"/>
      <c r="Z307" s="7">
        <f>Z308</f>
        <v>0</v>
      </c>
    </row>
    <row r="308" spans="1:26" ht="32.25" outlineLevel="6" thickBot="1">
      <c r="A308" s="87" t="s">
        <v>96</v>
      </c>
      <c r="B308" s="91">
        <v>951</v>
      </c>
      <c r="C308" s="92" t="s">
        <v>14</v>
      </c>
      <c r="D308" s="92" t="s">
        <v>297</v>
      </c>
      <c r="E308" s="92" t="s">
        <v>91</v>
      </c>
      <c r="F308" s="92"/>
      <c r="G308" s="97">
        <f>G309</f>
        <v>0</v>
      </c>
      <c r="H308" s="12">
        <f aca="true" t="shared" si="49" ref="H308:X308">H309</f>
        <v>0</v>
      </c>
      <c r="I308" s="12">
        <f t="shared" si="49"/>
        <v>0</v>
      </c>
      <c r="J308" s="12">
        <f t="shared" si="49"/>
        <v>0</v>
      </c>
      <c r="K308" s="12">
        <f t="shared" si="49"/>
        <v>0</v>
      </c>
      <c r="L308" s="12">
        <f t="shared" si="49"/>
        <v>0</v>
      </c>
      <c r="M308" s="12">
        <f t="shared" si="49"/>
        <v>0</v>
      </c>
      <c r="N308" s="12">
        <f t="shared" si="49"/>
        <v>0</v>
      </c>
      <c r="O308" s="12">
        <f t="shared" si="49"/>
        <v>0</v>
      </c>
      <c r="P308" s="12">
        <f t="shared" si="49"/>
        <v>0</v>
      </c>
      <c r="Q308" s="12">
        <f t="shared" si="49"/>
        <v>0</v>
      </c>
      <c r="R308" s="12">
        <f t="shared" si="49"/>
        <v>0</v>
      </c>
      <c r="S308" s="12">
        <f t="shared" si="49"/>
        <v>0</v>
      </c>
      <c r="T308" s="12">
        <f t="shared" si="49"/>
        <v>0</v>
      </c>
      <c r="U308" s="12">
        <f t="shared" si="49"/>
        <v>0</v>
      </c>
      <c r="V308" s="12">
        <f t="shared" si="49"/>
        <v>0</v>
      </c>
      <c r="W308" s="12">
        <f t="shared" si="49"/>
        <v>0</v>
      </c>
      <c r="X308" s="67">
        <f t="shared" si="49"/>
        <v>669.14176</v>
      </c>
      <c r="Y308" s="59" t="e">
        <f>X308/G302*100</f>
        <v>#DIV/0!</v>
      </c>
      <c r="Z308" s="97">
        <f>Z309</f>
        <v>0</v>
      </c>
    </row>
    <row r="309" spans="1:26" ht="32.25" outlineLevel="6" thickBot="1">
      <c r="A309" s="87" t="s">
        <v>97</v>
      </c>
      <c r="B309" s="91">
        <v>951</v>
      </c>
      <c r="C309" s="92" t="s">
        <v>14</v>
      </c>
      <c r="D309" s="92" t="s">
        <v>297</v>
      </c>
      <c r="E309" s="92" t="s">
        <v>92</v>
      </c>
      <c r="F309" s="92"/>
      <c r="G309" s="97">
        <v>0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669.14176</v>
      </c>
      <c r="Y309" s="59" t="e">
        <f>X309/G303*100</f>
        <v>#DIV/0!</v>
      </c>
      <c r="Z309" s="97">
        <v>0</v>
      </c>
    </row>
    <row r="310" spans="1:26" ht="19.5" outlineLevel="6" thickBot="1">
      <c r="A310" s="8" t="s">
        <v>222</v>
      </c>
      <c r="B310" s="19">
        <v>951</v>
      </c>
      <c r="C310" s="9" t="s">
        <v>14</v>
      </c>
      <c r="D310" s="9" t="s">
        <v>298</v>
      </c>
      <c r="E310" s="9" t="s">
        <v>5</v>
      </c>
      <c r="F310" s="9"/>
      <c r="G310" s="10">
        <f>G311</f>
        <v>0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  <c r="Z310" s="10">
        <f>Z311</f>
        <v>0</v>
      </c>
    </row>
    <row r="311" spans="1:26" ht="32.25" outlineLevel="6" thickBot="1">
      <c r="A311" s="79" t="s">
        <v>162</v>
      </c>
      <c r="B311" s="21">
        <v>951</v>
      </c>
      <c r="C311" s="6" t="s">
        <v>14</v>
      </c>
      <c r="D311" s="6" t="s">
        <v>299</v>
      </c>
      <c r="E311" s="6" t="s">
        <v>5</v>
      </c>
      <c r="F311" s="6"/>
      <c r="G311" s="7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  <c r="Z311" s="7">
        <f>Z312</f>
        <v>0</v>
      </c>
    </row>
    <row r="312" spans="1:26" ht="18.75" customHeight="1" outlineLevel="6" thickBot="1">
      <c r="A312" s="87" t="s">
        <v>96</v>
      </c>
      <c r="B312" s="91">
        <v>951</v>
      </c>
      <c r="C312" s="92" t="s">
        <v>14</v>
      </c>
      <c r="D312" s="92" t="s">
        <v>299</v>
      </c>
      <c r="E312" s="92" t="s">
        <v>91</v>
      </c>
      <c r="F312" s="92"/>
      <c r="G312" s="97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  <c r="Z312" s="97">
        <f>Z313</f>
        <v>0</v>
      </c>
    </row>
    <row r="313" spans="1:26" ht="32.25" outlineLevel="6" thickBot="1">
      <c r="A313" s="87" t="s">
        <v>97</v>
      </c>
      <c r="B313" s="91">
        <v>951</v>
      </c>
      <c r="C313" s="92" t="s">
        <v>14</v>
      </c>
      <c r="D313" s="92" t="s">
        <v>299</v>
      </c>
      <c r="E313" s="92" t="s">
        <v>92</v>
      </c>
      <c r="F313" s="92"/>
      <c r="G313" s="97">
        <v>0</v>
      </c>
      <c r="H313" s="77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75"/>
      <c r="Y313" s="59"/>
      <c r="Z313" s="97">
        <v>0</v>
      </c>
    </row>
    <row r="314" spans="1:26" ht="19.5" outlineLevel="6" thickBot="1">
      <c r="A314" s="107" t="s">
        <v>44</v>
      </c>
      <c r="B314" s="18">
        <v>951</v>
      </c>
      <c r="C314" s="14" t="s">
        <v>43</v>
      </c>
      <c r="D314" s="14" t="s">
        <v>247</v>
      </c>
      <c r="E314" s="14" t="s">
        <v>5</v>
      </c>
      <c r="F314" s="14"/>
      <c r="G314" s="15">
        <f>G315+G321+G330</f>
        <v>1218</v>
      </c>
      <c r="H314" s="77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75"/>
      <c r="Y314" s="59"/>
      <c r="Z314" s="15">
        <f>Z315+Z321+Z330</f>
        <v>1232</v>
      </c>
    </row>
    <row r="315" spans="1:26" ht="19.5" outlineLevel="6" thickBot="1">
      <c r="A315" s="123" t="s">
        <v>36</v>
      </c>
      <c r="B315" s="18">
        <v>951</v>
      </c>
      <c r="C315" s="39" t="s">
        <v>15</v>
      </c>
      <c r="D315" s="39" t="s">
        <v>247</v>
      </c>
      <c r="E315" s="39" t="s">
        <v>5</v>
      </c>
      <c r="F315" s="39"/>
      <c r="G315" s="118">
        <f>G316</f>
        <v>732</v>
      </c>
      <c r="H315" s="77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75"/>
      <c r="Y315" s="59"/>
      <c r="Z315" s="118">
        <f>Z316</f>
        <v>732</v>
      </c>
    </row>
    <row r="316" spans="1:26" ht="32.25" outlineLevel="6" thickBot="1">
      <c r="A316" s="111" t="s">
        <v>131</v>
      </c>
      <c r="B316" s="19">
        <v>951</v>
      </c>
      <c r="C316" s="9" t="s">
        <v>15</v>
      </c>
      <c r="D316" s="9" t="s">
        <v>248</v>
      </c>
      <c r="E316" s="9" t="s">
        <v>5</v>
      </c>
      <c r="F316" s="9"/>
      <c r="G316" s="10">
        <f>G317</f>
        <v>732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  <c r="Z316" s="10">
        <f>Z317</f>
        <v>732</v>
      </c>
    </row>
    <row r="317" spans="1:26" ht="35.25" customHeight="1" outlineLevel="6" thickBot="1">
      <c r="A317" s="111" t="s">
        <v>132</v>
      </c>
      <c r="B317" s="19">
        <v>951</v>
      </c>
      <c r="C317" s="11" t="s">
        <v>15</v>
      </c>
      <c r="D317" s="11" t="s">
        <v>249</v>
      </c>
      <c r="E317" s="11" t="s">
        <v>5</v>
      </c>
      <c r="F317" s="11"/>
      <c r="G317" s="12">
        <f>G318</f>
        <v>732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  <c r="Z317" s="12">
        <f>Z318</f>
        <v>732</v>
      </c>
    </row>
    <row r="318" spans="1:26" ht="32.25" outlineLevel="6" thickBot="1">
      <c r="A318" s="93" t="s">
        <v>163</v>
      </c>
      <c r="B318" s="89">
        <v>951</v>
      </c>
      <c r="C318" s="90" t="s">
        <v>15</v>
      </c>
      <c r="D318" s="90" t="s">
        <v>301</v>
      </c>
      <c r="E318" s="90" t="s">
        <v>5</v>
      </c>
      <c r="F318" s="90"/>
      <c r="G318" s="16">
        <f>G319</f>
        <v>732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  <c r="Z318" s="16">
        <f>Z319</f>
        <v>732</v>
      </c>
    </row>
    <row r="319" spans="1:26" ht="18" customHeight="1" outlineLevel="6" thickBot="1">
      <c r="A319" s="5" t="s">
        <v>120</v>
      </c>
      <c r="B319" s="21">
        <v>951</v>
      </c>
      <c r="C319" s="6" t="s">
        <v>15</v>
      </c>
      <c r="D319" s="6" t="s">
        <v>301</v>
      </c>
      <c r="E319" s="6" t="s">
        <v>118</v>
      </c>
      <c r="F319" s="6"/>
      <c r="G319" s="7">
        <f>G320</f>
        <v>732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  <c r="Z319" s="7">
        <f>Z320</f>
        <v>732</v>
      </c>
    </row>
    <row r="320" spans="1:26" ht="32.25" outlineLevel="6" thickBot="1">
      <c r="A320" s="87" t="s">
        <v>121</v>
      </c>
      <c r="B320" s="91">
        <v>951</v>
      </c>
      <c r="C320" s="92" t="s">
        <v>15</v>
      </c>
      <c r="D320" s="92" t="s">
        <v>301</v>
      </c>
      <c r="E320" s="92" t="s">
        <v>119</v>
      </c>
      <c r="F320" s="92"/>
      <c r="G320" s="97">
        <v>732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  <c r="Z320" s="97">
        <v>732</v>
      </c>
    </row>
    <row r="321" spans="1:26" ht="19.5" outlineLevel="6" thickBot="1">
      <c r="A321" s="123" t="s">
        <v>37</v>
      </c>
      <c r="B321" s="18">
        <v>951</v>
      </c>
      <c r="C321" s="39" t="s">
        <v>16</v>
      </c>
      <c r="D321" s="39" t="s">
        <v>247</v>
      </c>
      <c r="E321" s="39" t="s">
        <v>5</v>
      </c>
      <c r="F321" s="39"/>
      <c r="G321" s="118">
        <f>G322</f>
        <v>386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  <c r="Z321" s="118">
        <f>Z322</f>
        <v>400</v>
      </c>
    </row>
    <row r="322" spans="1:26" ht="19.5" outlineLevel="6" thickBot="1">
      <c r="A322" s="13" t="s">
        <v>141</v>
      </c>
      <c r="B322" s="19">
        <v>951</v>
      </c>
      <c r="C322" s="9" t="s">
        <v>16</v>
      </c>
      <c r="D322" s="9" t="s">
        <v>247</v>
      </c>
      <c r="E322" s="9" t="s">
        <v>5</v>
      </c>
      <c r="F322" s="9"/>
      <c r="G322" s="140">
        <f>G323</f>
        <v>386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  <c r="Z322" s="140">
        <f>Z323</f>
        <v>400</v>
      </c>
    </row>
    <row r="323" spans="1:26" ht="19.5" outlineLevel="6" thickBot="1">
      <c r="A323" s="8" t="s">
        <v>223</v>
      </c>
      <c r="B323" s="19">
        <v>951</v>
      </c>
      <c r="C323" s="9" t="s">
        <v>16</v>
      </c>
      <c r="D323" s="9" t="s">
        <v>302</v>
      </c>
      <c r="E323" s="9" t="s">
        <v>5</v>
      </c>
      <c r="F323" s="9"/>
      <c r="G323" s="10">
        <f>G324+G327</f>
        <v>386</v>
      </c>
      <c r="H323" s="29" t="e">
        <f aca="true" t="shared" si="50" ref="H323:X323">H324+H328</f>
        <v>#REF!</v>
      </c>
      <c r="I323" s="29" t="e">
        <f t="shared" si="50"/>
        <v>#REF!</v>
      </c>
      <c r="J323" s="29" t="e">
        <f t="shared" si="50"/>
        <v>#REF!</v>
      </c>
      <c r="K323" s="29" t="e">
        <f t="shared" si="50"/>
        <v>#REF!</v>
      </c>
      <c r="L323" s="29" t="e">
        <f t="shared" si="50"/>
        <v>#REF!</v>
      </c>
      <c r="M323" s="29" t="e">
        <f t="shared" si="50"/>
        <v>#REF!</v>
      </c>
      <c r="N323" s="29" t="e">
        <f t="shared" si="50"/>
        <v>#REF!</v>
      </c>
      <c r="O323" s="29" t="e">
        <f t="shared" si="50"/>
        <v>#REF!</v>
      </c>
      <c r="P323" s="29" t="e">
        <f t="shared" si="50"/>
        <v>#REF!</v>
      </c>
      <c r="Q323" s="29" t="e">
        <f t="shared" si="50"/>
        <v>#REF!</v>
      </c>
      <c r="R323" s="29" t="e">
        <f t="shared" si="50"/>
        <v>#REF!</v>
      </c>
      <c r="S323" s="29" t="e">
        <f t="shared" si="50"/>
        <v>#REF!</v>
      </c>
      <c r="T323" s="29" t="e">
        <f t="shared" si="50"/>
        <v>#REF!</v>
      </c>
      <c r="U323" s="29" t="e">
        <f t="shared" si="50"/>
        <v>#REF!</v>
      </c>
      <c r="V323" s="29" t="e">
        <f t="shared" si="50"/>
        <v>#REF!</v>
      </c>
      <c r="W323" s="29" t="e">
        <f t="shared" si="50"/>
        <v>#REF!</v>
      </c>
      <c r="X323" s="73" t="e">
        <f t="shared" si="50"/>
        <v>#REF!</v>
      </c>
      <c r="Y323" s="59" t="e">
        <f>X323/G316*100</f>
        <v>#REF!</v>
      </c>
      <c r="Z323" s="10">
        <f>Z324+Z327</f>
        <v>400</v>
      </c>
    </row>
    <row r="324" spans="1:26" ht="32.25" outlineLevel="6" thickBot="1">
      <c r="A324" s="113" t="s">
        <v>164</v>
      </c>
      <c r="B324" s="89">
        <v>951</v>
      </c>
      <c r="C324" s="90" t="s">
        <v>16</v>
      </c>
      <c r="D324" s="90" t="s">
        <v>352</v>
      </c>
      <c r="E324" s="90" t="s">
        <v>5</v>
      </c>
      <c r="F324" s="90"/>
      <c r="G324" s="16">
        <f>G325</f>
        <v>386</v>
      </c>
      <c r="H324" s="31" t="e">
        <f aca="true" t="shared" si="51" ref="H324:X325">H325</f>
        <v>#REF!</v>
      </c>
      <c r="I324" s="31" t="e">
        <f t="shared" si="51"/>
        <v>#REF!</v>
      </c>
      <c r="J324" s="31" t="e">
        <f t="shared" si="51"/>
        <v>#REF!</v>
      </c>
      <c r="K324" s="31" t="e">
        <f t="shared" si="51"/>
        <v>#REF!</v>
      </c>
      <c r="L324" s="31" t="e">
        <f t="shared" si="51"/>
        <v>#REF!</v>
      </c>
      <c r="M324" s="31" t="e">
        <f t="shared" si="51"/>
        <v>#REF!</v>
      </c>
      <c r="N324" s="31" t="e">
        <f t="shared" si="51"/>
        <v>#REF!</v>
      </c>
      <c r="O324" s="31" t="e">
        <f t="shared" si="51"/>
        <v>#REF!</v>
      </c>
      <c r="P324" s="31" t="e">
        <f t="shared" si="51"/>
        <v>#REF!</v>
      </c>
      <c r="Q324" s="31" t="e">
        <f t="shared" si="51"/>
        <v>#REF!</v>
      </c>
      <c r="R324" s="31" t="e">
        <f t="shared" si="51"/>
        <v>#REF!</v>
      </c>
      <c r="S324" s="31" t="e">
        <f t="shared" si="51"/>
        <v>#REF!</v>
      </c>
      <c r="T324" s="31" t="e">
        <f t="shared" si="51"/>
        <v>#REF!</v>
      </c>
      <c r="U324" s="31" t="e">
        <f t="shared" si="51"/>
        <v>#REF!</v>
      </c>
      <c r="V324" s="31" t="e">
        <f t="shared" si="51"/>
        <v>#REF!</v>
      </c>
      <c r="W324" s="31" t="e">
        <f t="shared" si="51"/>
        <v>#REF!</v>
      </c>
      <c r="X324" s="66" t="e">
        <f t="shared" si="51"/>
        <v>#REF!</v>
      </c>
      <c r="Y324" s="59" t="e">
        <f>X324/G317*100</f>
        <v>#REF!</v>
      </c>
      <c r="Z324" s="16">
        <f>Z325</f>
        <v>400</v>
      </c>
    </row>
    <row r="325" spans="1:26" ht="32.25" outlineLevel="6" thickBot="1">
      <c r="A325" s="5" t="s">
        <v>102</v>
      </c>
      <c r="B325" s="21">
        <v>951</v>
      </c>
      <c r="C325" s="6" t="s">
        <v>16</v>
      </c>
      <c r="D325" s="6" t="s">
        <v>352</v>
      </c>
      <c r="E325" s="6" t="s">
        <v>101</v>
      </c>
      <c r="F325" s="6"/>
      <c r="G325" s="7">
        <f>G326</f>
        <v>386</v>
      </c>
      <c r="H325" s="32" t="e">
        <f t="shared" si="51"/>
        <v>#REF!</v>
      </c>
      <c r="I325" s="32" t="e">
        <f t="shared" si="51"/>
        <v>#REF!</v>
      </c>
      <c r="J325" s="32" t="e">
        <f t="shared" si="51"/>
        <v>#REF!</v>
      </c>
      <c r="K325" s="32" t="e">
        <f t="shared" si="51"/>
        <v>#REF!</v>
      </c>
      <c r="L325" s="32" t="e">
        <f t="shared" si="51"/>
        <v>#REF!</v>
      </c>
      <c r="M325" s="32" t="e">
        <f t="shared" si="51"/>
        <v>#REF!</v>
      </c>
      <c r="N325" s="32" t="e">
        <f t="shared" si="51"/>
        <v>#REF!</v>
      </c>
      <c r="O325" s="32" t="e">
        <f t="shared" si="51"/>
        <v>#REF!</v>
      </c>
      <c r="P325" s="32" t="e">
        <f t="shared" si="51"/>
        <v>#REF!</v>
      </c>
      <c r="Q325" s="32" t="e">
        <f t="shared" si="51"/>
        <v>#REF!</v>
      </c>
      <c r="R325" s="32" t="e">
        <f t="shared" si="51"/>
        <v>#REF!</v>
      </c>
      <c r="S325" s="32" t="e">
        <f t="shared" si="51"/>
        <v>#REF!</v>
      </c>
      <c r="T325" s="32" t="e">
        <f t="shared" si="51"/>
        <v>#REF!</v>
      </c>
      <c r="U325" s="32" t="e">
        <f t="shared" si="51"/>
        <v>#REF!</v>
      </c>
      <c r="V325" s="32" t="e">
        <f t="shared" si="51"/>
        <v>#REF!</v>
      </c>
      <c r="W325" s="32" t="e">
        <f t="shared" si="51"/>
        <v>#REF!</v>
      </c>
      <c r="X325" s="67" t="e">
        <f t="shared" si="51"/>
        <v>#REF!</v>
      </c>
      <c r="Y325" s="59" t="e">
        <f>X325/G318*100</f>
        <v>#REF!</v>
      </c>
      <c r="Z325" s="7">
        <f>Z326</f>
        <v>400</v>
      </c>
    </row>
    <row r="326" spans="1:26" ht="16.5" outlineLevel="6" thickBot="1">
      <c r="A326" s="87" t="s">
        <v>123</v>
      </c>
      <c r="B326" s="91">
        <v>951</v>
      </c>
      <c r="C326" s="92" t="s">
        <v>16</v>
      </c>
      <c r="D326" s="92" t="s">
        <v>352</v>
      </c>
      <c r="E326" s="92" t="s">
        <v>122</v>
      </c>
      <c r="F326" s="92"/>
      <c r="G326" s="97">
        <v>386</v>
      </c>
      <c r="H326" s="34" t="e">
        <f>#REF!</f>
        <v>#REF!</v>
      </c>
      <c r="I326" s="34" t="e">
        <f>#REF!</f>
        <v>#REF!</v>
      </c>
      <c r="J326" s="34" t="e">
        <f>#REF!</f>
        <v>#REF!</v>
      </c>
      <c r="K326" s="34" t="e">
        <f>#REF!</f>
        <v>#REF!</v>
      </c>
      <c r="L326" s="34" t="e">
        <f>#REF!</f>
        <v>#REF!</v>
      </c>
      <c r="M326" s="34" t="e">
        <f>#REF!</f>
        <v>#REF!</v>
      </c>
      <c r="N326" s="34" t="e">
        <f>#REF!</f>
        <v>#REF!</v>
      </c>
      <c r="O326" s="34" t="e">
        <f>#REF!</f>
        <v>#REF!</v>
      </c>
      <c r="P326" s="34" t="e">
        <f>#REF!</f>
        <v>#REF!</v>
      </c>
      <c r="Q326" s="34" t="e">
        <f>#REF!</f>
        <v>#REF!</v>
      </c>
      <c r="R326" s="34" t="e">
        <f>#REF!</f>
        <v>#REF!</v>
      </c>
      <c r="S326" s="34" t="e">
        <f>#REF!</f>
        <v>#REF!</v>
      </c>
      <c r="T326" s="34" t="e">
        <f>#REF!</f>
        <v>#REF!</v>
      </c>
      <c r="U326" s="34" t="e">
        <f>#REF!</f>
        <v>#REF!</v>
      </c>
      <c r="V326" s="34" t="e">
        <f>#REF!</f>
        <v>#REF!</v>
      </c>
      <c r="W326" s="34" t="e">
        <f>#REF!</f>
        <v>#REF!</v>
      </c>
      <c r="X326" s="68" t="e">
        <f>#REF!</f>
        <v>#REF!</v>
      </c>
      <c r="Y326" s="59" t="e">
        <f>X326/G319*100</f>
        <v>#REF!</v>
      </c>
      <c r="Z326" s="97">
        <v>400</v>
      </c>
    </row>
    <row r="327" spans="1:26" ht="32.25" outlineLevel="6" thickBot="1">
      <c r="A327" s="113" t="s">
        <v>366</v>
      </c>
      <c r="B327" s="89">
        <v>951</v>
      </c>
      <c r="C327" s="90" t="s">
        <v>16</v>
      </c>
      <c r="D327" s="90" t="s">
        <v>367</v>
      </c>
      <c r="E327" s="90" t="s">
        <v>5</v>
      </c>
      <c r="F327" s="90"/>
      <c r="G327" s="142">
        <f>G328</f>
        <v>0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  <c r="Z327" s="142">
        <f>Z328</f>
        <v>0</v>
      </c>
    </row>
    <row r="328" spans="1:26" ht="32.25" outlineLevel="6" thickBot="1">
      <c r="A328" s="5" t="s">
        <v>102</v>
      </c>
      <c r="B328" s="21">
        <v>951</v>
      </c>
      <c r="C328" s="6" t="s">
        <v>16</v>
      </c>
      <c r="D328" s="6" t="s">
        <v>367</v>
      </c>
      <c r="E328" s="6" t="s">
        <v>101</v>
      </c>
      <c r="F328" s="6"/>
      <c r="G328" s="145">
        <f>G329</f>
        <v>0</v>
      </c>
      <c r="H328" s="31">
        <f aca="true" t="shared" si="52" ref="H328:X329">H329</f>
        <v>0</v>
      </c>
      <c r="I328" s="31">
        <f t="shared" si="52"/>
        <v>0</v>
      </c>
      <c r="J328" s="31">
        <f t="shared" si="52"/>
        <v>0</v>
      </c>
      <c r="K328" s="31">
        <f t="shared" si="52"/>
        <v>0</v>
      </c>
      <c r="L328" s="31">
        <f t="shared" si="52"/>
        <v>0</v>
      </c>
      <c r="M328" s="31">
        <f t="shared" si="52"/>
        <v>0</v>
      </c>
      <c r="N328" s="31">
        <f t="shared" si="52"/>
        <v>0</v>
      </c>
      <c r="O328" s="31">
        <f t="shared" si="52"/>
        <v>0</v>
      </c>
      <c r="P328" s="31">
        <f t="shared" si="52"/>
        <v>0</v>
      </c>
      <c r="Q328" s="31">
        <f t="shared" si="52"/>
        <v>0</v>
      </c>
      <c r="R328" s="31">
        <f t="shared" si="52"/>
        <v>0</v>
      </c>
      <c r="S328" s="31">
        <f t="shared" si="52"/>
        <v>0</v>
      </c>
      <c r="T328" s="31">
        <f t="shared" si="52"/>
        <v>0</v>
      </c>
      <c r="U328" s="31">
        <f t="shared" si="52"/>
        <v>0</v>
      </c>
      <c r="V328" s="31">
        <f t="shared" si="52"/>
        <v>0</v>
      </c>
      <c r="W328" s="31">
        <f t="shared" si="52"/>
        <v>0</v>
      </c>
      <c r="X328" s="66">
        <f t="shared" si="52"/>
        <v>63.00298</v>
      </c>
      <c r="Y328" s="59">
        <f>X328/G323*100</f>
        <v>16.322015544041452</v>
      </c>
      <c r="Z328" s="145">
        <f>Z329</f>
        <v>0</v>
      </c>
    </row>
    <row r="329" spans="1:26" ht="16.5" outlineLevel="6" thickBot="1">
      <c r="A329" s="87" t="s">
        <v>123</v>
      </c>
      <c r="B329" s="91">
        <v>951</v>
      </c>
      <c r="C329" s="92" t="s">
        <v>16</v>
      </c>
      <c r="D329" s="92" t="s">
        <v>367</v>
      </c>
      <c r="E329" s="92" t="s">
        <v>122</v>
      </c>
      <c r="F329" s="92"/>
      <c r="G329" s="141">
        <v>0</v>
      </c>
      <c r="H329" s="32">
        <f t="shared" si="52"/>
        <v>0</v>
      </c>
      <c r="I329" s="32">
        <f t="shared" si="52"/>
        <v>0</v>
      </c>
      <c r="J329" s="32">
        <f t="shared" si="52"/>
        <v>0</v>
      </c>
      <c r="K329" s="32">
        <f t="shared" si="52"/>
        <v>0</v>
      </c>
      <c r="L329" s="32">
        <f t="shared" si="52"/>
        <v>0</v>
      </c>
      <c r="M329" s="32">
        <f t="shared" si="52"/>
        <v>0</v>
      </c>
      <c r="N329" s="32">
        <f t="shared" si="52"/>
        <v>0</v>
      </c>
      <c r="O329" s="32">
        <f t="shared" si="52"/>
        <v>0</v>
      </c>
      <c r="P329" s="32">
        <f t="shared" si="52"/>
        <v>0</v>
      </c>
      <c r="Q329" s="32">
        <f t="shared" si="52"/>
        <v>0</v>
      </c>
      <c r="R329" s="32">
        <f t="shared" si="52"/>
        <v>0</v>
      </c>
      <c r="S329" s="32">
        <f t="shared" si="52"/>
        <v>0</v>
      </c>
      <c r="T329" s="32">
        <f t="shared" si="52"/>
        <v>0</v>
      </c>
      <c r="U329" s="32">
        <f t="shared" si="52"/>
        <v>0</v>
      </c>
      <c r="V329" s="32">
        <f t="shared" si="52"/>
        <v>0</v>
      </c>
      <c r="W329" s="32">
        <f t="shared" si="52"/>
        <v>0</v>
      </c>
      <c r="X329" s="67">
        <f t="shared" si="52"/>
        <v>63.00298</v>
      </c>
      <c r="Y329" s="59">
        <f>X329/G324*100</f>
        <v>16.322015544041452</v>
      </c>
      <c r="Z329" s="141">
        <v>0</v>
      </c>
    </row>
    <row r="330" spans="1:26" ht="19.5" outlineLevel="6" thickBot="1">
      <c r="A330" s="123" t="s">
        <v>165</v>
      </c>
      <c r="B330" s="18">
        <v>951</v>
      </c>
      <c r="C330" s="39" t="s">
        <v>166</v>
      </c>
      <c r="D330" s="39" t="s">
        <v>247</v>
      </c>
      <c r="E330" s="39" t="s">
        <v>5</v>
      </c>
      <c r="F330" s="39"/>
      <c r="G330" s="118">
        <f>G331</f>
        <v>100</v>
      </c>
      <c r="H330" s="2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42"/>
      <c r="X330" s="65">
        <v>63.00298</v>
      </c>
      <c r="Y330" s="59">
        <f>X330/G325*100</f>
        <v>16.322015544041452</v>
      </c>
      <c r="Z330" s="118">
        <f>Z331</f>
        <v>100</v>
      </c>
    </row>
    <row r="331" spans="1:26" ht="19.5" outlineLevel="6" thickBot="1">
      <c r="A331" s="13" t="s">
        <v>224</v>
      </c>
      <c r="B331" s="19">
        <v>951</v>
      </c>
      <c r="C331" s="9" t="s">
        <v>166</v>
      </c>
      <c r="D331" s="9" t="s">
        <v>303</v>
      </c>
      <c r="E331" s="9" t="s">
        <v>5</v>
      </c>
      <c r="F331" s="9"/>
      <c r="G331" s="10">
        <f>G332</f>
        <v>100</v>
      </c>
      <c r="H331" s="77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75"/>
      <c r="Y331" s="59"/>
      <c r="Z331" s="10">
        <f>Z332</f>
        <v>100</v>
      </c>
    </row>
    <row r="332" spans="1:26" ht="48" outlineLevel="6" thickBot="1">
      <c r="A332" s="113" t="s">
        <v>167</v>
      </c>
      <c r="B332" s="89">
        <v>951</v>
      </c>
      <c r="C332" s="90" t="s">
        <v>166</v>
      </c>
      <c r="D332" s="90" t="s">
        <v>304</v>
      </c>
      <c r="E332" s="90" t="s">
        <v>5</v>
      </c>
      <c r="F332" s="90"/>
      <c r="G332" s="16">
        <f>G333</f>
        <v>100</v>
      </c>
      <c r="H332" s="77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75"/>
      <c r="Y332" s="59"/>
      <c r="Z332" s="16">
        <f>Z333</f>
        <v>100</v>
      </c>
    </row>
    <row r="333" spans="1:26" ht="18" customHeight="1" outlineLevel="6" thickBot="1">
      <c r="A333" s="5" t="s">
        <v>96</v>
      </c>
      <c r="B333" s="21">
        <v>951</v>
      </c>
      <c r="C333" s="6" t="s">
        <v>168</v>
      </c>
      <c r="D333" s="6" t="s">
        <v>304</v>
      </c>
      <c r="E333" s="6" t="s">
        <v>91</v>
      </c>
      <c r="F333" s="6"/>
      <c r="G333" s="7">
        <f>G334</f>
        <v>100</v>
      </c>
      <c r="H333" s="77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75"/>
      <c r="Y333" s="59"/>
      <c r="Z333" s="7">
        <f>Z334</f>
        <v>100</v>
      </c>
    </row>
    <row r="334" spans="1:26" ht="31.5" outlineLevel="6">
      <c r="A334" s="87" t="s">
        <v>97</v>
      </c>
      <c r="B334" s="91">
        <v>951</v>
      </c>
      <c r="C334" s="92" t="s">
        <v>166</v>
      </c>
      <c r="D334" s="92" t="s">
        <v>304</v>
      </c>
      <c r="E334" s="92" t="s">
        <v>92</v>
      </c>
      <c r="F334" s="92"/>
      <c r="G334" s="97">
        <v>100</v>
      </c>
      <c r="H334" s="77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75"/>
      <c r="Y334" s="59"/>
      <c r="Z334" s="97">
        <v>100</v>
      </c>
    </row>
    <row r="335" spans="1:26" ht="19.5" outlineLevel="6" thickBot="1">
      <c r="A335" s="107" t="s">
        <v>70</v>
      </c>
      <c r="B335" s="18">
        <v>951</v>
      </c>
      <c r="C335" s="14" t="s">
        <v>42</v>
      </c>
      <c r="D335" s="14" t="s">
        <v>247</v>
      </c>
      <c r="E335" s="14" t="s">
        <v>5</v>
      </c>
      <c r="F335" s="14"/>
      <c r="G335" s="15">
        <f>G336</f>
        <v>142</v>
      </c>
      <c r="H335" s="15" t="e">
        <f aca="true" t="shared" si="53" ref="H335:Z335">H336</f>
        <v>#REF!</v>
      </c>
      <c r="I335" s="15" t="e">
        <f t="shared" si="53"/>
        <v>#REF!</v>
      </c>
      <c r="J335" s="15" t="e">
        <f t="shared" si="53"/>
        <v>#REF!</v>
      </c>
      <c r="K335" s="15" t="e">
        <f t="shared" si="53"/>
        <v>#REF!</v>
      </c>
      <c r="L335" s="15" t="e">
        <f t="shared" si="53"/>
        <v>#REF!</v>
      </c>
      <c r="M335" s="15" t="e">
        <f t="shared" si="53"/>
        <v>#REF!</v>
      </c>
      <c r="N335" s="15" t="e">
        <f t="shared" si="53"/>
        <v>#REF!</v>
      </c>
      <c r="O335" s="15" t="e">
        <f t="shared" si="53"/>
        <v>#REF!</v>
      </c>
      <c r="P335" s="15" t="e">
        <f t="shared" si="53"/>
        <v>#REF!</v>
      </c>
      <c r="Q335" s="15" t="e">
        <f t="shared" si="53"/>
        <v>#REF!</v>
      </c>
      <c r="R335" s="15" t="e">
        <f t="shared" si="53"/>
        <v>#REF!</v>
      </c>
      <c r="S335" s="15" t="e">
        <f t="shared" si="53"/>
        <v>#REF!</v>
      </c>
      <c r="T335" s="15" t="e">
        <f t="shared" si="53"/>
        <v>#REF!</v>
      </c>
      <c r="U335" s="15" t="e">
        <f t="shared" si="53"/>
        <v>#REF!</v>
      </c>
      <c r="V335" s="15" t="e">
        <f t="shared" si="53"/>
        <v>#REF!</v>
      </c>
      <c r="W335" s="15" t="e">
        <f t="shared" si="53"/>
        <v>#REF!</v>
      </c>
      <c r="X335" s="15" t="e">
        <f t="shared" si="53"/>
        <v>#REF!</v>
      </c>
      <c r="Y335" s="15" t="e">
        <f t="shared" si="53"/>
        <v>#REF!</v>
      </c>
      <c r="Z335" s="15">
        <f t="shared" si="53"/>
        <v>0</v>
      </c>
    </row>
    <row r="336" spans="1:26" ht="19.5" outlineLevel="6" thickBot="1">
      <c r="A336" s="8" t="s">
        <v>169</v>
      </c>
      <c r="B336" s="19">
        <v>951</v>
      </c>
      <c r="C336" s="9" t="s">
        <v>75</v>
      </c>
      <c r="D336" s="9" t="s">
        <v>247</v>
      </c>
      <c r="E336" s="9" t="s">
        <v>5</v>
      </c>
      <c r="F336" s="9"/>
      <c r="G336" s="10">
        <f>G337</f>
        <v>142</v>
      </c>
      <c r="H336" s="29" t="e">
        <f>H337+#REF!</f>
        <v>#REF!</v>
      </c>
      <c r="I336" s="29" t="e">
        <f>I337+#REF!</f>
        <v>#REF!</v>
      </c>
      <c r="J336" s="29" t="e">
        <f>J337+#REF!</f>
        <v>#REF!</v>
      </c>
      <c r="K336" s="29" t="e">
        <f>K337+#REF!</f>
        <v>#REF!</v>
      </c>
      <c r="L336" s="29" t="e">
        <f>L337+#REF!</f>
        <v>#REF!</v>
      </c>
      <c r="M336" s="29" t="e">
        <f>M337+#REF!</f>
        <v>#REF!</v>
      </c>
      <c r="N336" s="29" t="e">
        <f>N337+#REF!</f>
        <v>#REF!</v>
      </c>
      <c r="O336" s="29" t="e">
        <f>O337+#REF!</f>
        <v>#REF!</v>
      </c>
      <c r="P336" s="29" t="e">
        <f>P337+#REF!</f>
        <v>#REF!</v>
      </c>
      <c r="Q336" s="29" t="e">
        <f>Q337+#REF!</f>
        <v>#REF!</v>
      </c>
      <c r="R336" s="29" t="e">
        <f>R337+#REF!</f>
        <v>#REF!</v>
      </c>
      <c r="S336" s="29" t="e">
        <f>S337+#REF!</f>
        <v>#REF!</v>
      </c>
      <c r="T336" s="29" t="e">
        <f>T337+#REF!</f>
        <v>#REF!</v>
      </c>
      <c r="U336" s="29" t="e">
        <f>U337+#REF!</f>
        <v>#REF!</v>
      </c>
      <c r="V336" s="29" t="e">
        <f>V337+#REF!</f>
        <v>#REF!</v>
      </c>
      <c r="W336" s="29" t="e">
        <f>W337+#REF!</f>
        <v>#REF!</v>
      </c>
      <c r="X336" s="73" t="e">
        <f>X337+#REF!</f>
        <v>#REF!</v>
      </c>
      <c r="Y336" s="59" t="e">
        <f>X336/G330*100</f>
        <v>#REF!</v>
      </c>
      <c r="Z336" s="10">
        <f>Z337</f>
        <v>0</v>
      </c>
    </row>
    <row r="337" spans="1:26" ht="16.5" outlineLevel="6" thickBot="1">
      <c r="A337" s="99" t="s">
        <v>225</v>
      </c>
      <c r="B337" s="105">
        <v>951</v>
      </c>
      <c r="C337" s="90" t="s">
        <v>75</v>
      </c>
      <c r="D337" s="90" t="s">
        <v>305</v>
      </c>
      <c r="E337" s="90" t="s">
        <v>5</v>
      </c>
      <c r="F337" s="90"/>
      <c r="G337" s="16">
        <f>G338</f>
        <v>142</v>
      </c>
      <c r="H337" s="31">
        <f aca="true" t="shared" si="54" ref="H337:X340">H338</f>
        <v>0</v>
      </c>
      <c r="I337" s="31">
        <f t="shared" si="54"/>
        <v>0</v>
      </c>
      <c r="J337" s="31">
        <f t="shared" si="54"/>
        <v>0</v>
      </c>
      <c r="K337" s="31">
        <f t="shared" si="54"/>
        <v>0</v>
      </c>
      <c r="L337" s="31">
        <f t="shared" si="54"/>
        <v>0</v>
      </c>
      <c r="M337" s="31">
        <f t="shared" si="54"/>
        <v>0</v>
      </c>
      <c r="N337" s="31">
        <f t="shared" si="54"/>
        <v>0</v>
      </c>
      <c r="O337" s="31">
        <f t="shared" si="54"/>
        <v>0</v>
      </c>
      <c r="P337" s="31">
        <f t="shared" si="54"/>
        <v>0</v>
      </c>
      <c r="Q337" s="31">
        <f t="shared" si="54"/>
        <v>0</v>
      </c>
      <c r="R337" s="31">
        <f t="shared" si="54"/>
        <v>0</v>
      </c>
      <c r="S337" s="31">
        <f t="shared" si="54"/>
        <v>0</v>
      </c>
      <c r="T337" s="31">
        <f t="shared" si="54"/>
        <v>0</v>
      </c>
      <c r="U337" s="31">
        <f t="shared" si="54"/>
        <v>0</v>
      </c>
      <c r="V337" s="31">
        <f t="shared" si="54"/>
        <v>0</v>
      </c>
      <c r="W337" s="31">
        <f t="shared" si="54"/>
        <v>0</v>
      </c>
      <c r="X337" s="66">
        <f t="shared" si="54"/>
        <v>499.74378</v>
      </c>
      <c r="Y337" s="59">
        <f>X337/G331*100</f>
        <v>499.74378</v>
      </c>
      <c r="Z337" s="16">
        <f>Z338</f>
        <v>0</v>
      </c>
    </row>
    <row r="338" spans="1:26" ht="30" customHeight="1" outlineLevel="6" thickBot="1">
      <c r="A338" s="113" t="s">
        <v>170</v>
      </c>
      <c r="B338" s="89">
        <v>951</v>
      </c>
      <c r="C338" s="90" t="s">
        <v>75</v>
      </c>
      <c r="D338" s="90" t="s">
        <v>306</v>
      </c>
      <c r="E338" s="90" t="s">
        <v>5</v>
      </c>
      <c r="F338" s="90"/>
      <c r="G338" s="16">
        <f>G340+G339</f>
        <v>142</v>
      </c>
      <c r="H338" s="32">
        <f aca="true" t="shared" si="55" ref="H338:X338">H340</f>
        <v>0</v>
      </c>
      <c r="I338" s="32">
        <f t="shared" si="55"/>
        <v>0</v>
      </c>
      <c r="J338" s="32">
        <f t="shared" si="55"/>
        <v>0</v>
      </c>
      <c r="K338" s="32">
        <f t="shared" si="55"/>
        <v>0</v>
      </c>
      <c r="L338" s="32">
        <f t="shared" si="55"/>
        <v>0</v>
      </c>
      <c r="M338" s="32">
        <f t="shared" si="55"/>
        <v>0</v>
      </c>
      <c r="N338" s="32">
        <f t="shared" si="55"/>
        <v>0</v>
      </c>
      <c r="O338" s="32">
        <f t="shared" si="55"/>
        <v>0</v>
      </c>
      <c r="P338" s="32">
        <f t="shared" si="55"/>
        <v>0</v>
      </c>
      <c r="Q338" s="32">
        <f t="shared" si="55"/>
        <v>0</v>
      </c>
      <c r="R338" s="32">
        <f t="shared" si="55"/>
        <v>0</v>
      </c>
      <c r="S338" s="32">
        <f t="shared" si="55"/>
        <v>0</v>
      </c>
      <c r="T338" s="32">
        <f t="shared" si="55"/>
        <v>0</v>
      </c>
      <c r="U338" s="32">
        <f t="shared" si="55"/>
        <v>0</v>
      </c>
      <c r="V338" s="32">
        <f t="shared" si="55"/>
        <v>0</v>
      </c>
      <c r="W338" s="32">
        <f t="shared" si="55"/>
        <v>0</v>
      </c>
      <c r="X338" s="67">
        <f t="shared" si="55"/>
        <v>499.74378</v>
      </c>
      <c r="Y338" s="59">
        <f>X338/G332*100</f>
        <v>499.74378</v>
      </c>
      <c r="Z338" s="16">
        <f>Z340+Z339</f>
        <v>0</v>
      </c>
    </row>
    <row r="339" spans="1:26" ht="19.5" customHeight="1" outlineLevel="6" thickBot="1">
      <c r="A339" s="5" t="s">
        <v>356</v>
      </c>
      <c r="B339" s="21">
        <v>951</v>
      </c>
      <c r="C339" s="6" t="s">
        <v>75</v>
      </c>
      <c r="D339" s="6" t="s">
        <v>306</v>
      </c>
      <c r="E339" s="6" t="s">
        <v>339</v>
      </c>
      <c r="F339" s="6"/>
      <c r="G339" s="7">
        <v>35</v>
      </c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67"/>
      <c r="Y339" s="59"/>
      <c r="Z339" s="7">
        <v>0</v>
      </c>
    </row>
    <row r="340" spans="1:26" ht="18.75" customHeight="1" outlineLevel="6" thickBot="1">
      <c r="A340" s="5" t="s">
        <v>96</v>
      </c>
      <c r="B340" s="21">
        <v>951</v>
      </c>
      <c r="C340" s="6" t="s">
        <v>75</v>
      </c>
      <c r="D340" s="6" t="s">
        <v>306</v>
      </c>
      <c r="E340" s="6" t="s">
        <v>91</v>
      </c>
      <c r="F340" s="6"/>
      <c r="G340" s="7">
        <f>G341</f>
        <v>107</v>
      </c>
      <c r="H340" s="34">
        <f t="shared" si="54"/>
        <v>0</v>
      </c>
      <c r="I340" s="34">
        <f t="shared" si="54"/>
        <v>0</v>
      </c>
      <c r="J340" s="34">
        <f t="shared" si="54"/>
        <v>0</v>
      </c>
      <c r="K340" s="34">
        <f t="shared" si="54"/>
        <v>0</v>
      </c>
      <c r="L340" s="34">
        <f t="shared" si="54"/>
        <v>0</v>
      </c>
      <c r="M340" s="34">
        <f t="shared" si="54"/>
        <v>0</v>
      </c>
      <c r="N340" s="34">
        <f t="shared" si="54"/>
        <v>0</v>
      </c>
      <c r="O340" s="34">
        <f t="shared" si="54"/>
        <v>0</v>
      </c>
      <c r="P340" s="34">
        <f t="shared" si="54"/>
        <v>0</v>
      </c>
      <c r="Q340" s="34">
        <f t="shared" si="54"/>
        <v>0</v>
      </c>
      <c r="R340" s="34">
        <f t="shared" si="54"/>
        <v>0</v>
      </c>
      <c r="S340" s="34">
        <f t="shared" si="54"/>
        <v>0</v>
      </c>
      <c r="T340" s="34">
        <f t="shared" si="54"/>
        <v>0</v>
      </c>
      <c r="U340" s="34">
        <f t="shared" si="54"/>
        <v>0</v>
      </c>
      <c r="V340" s="34">
        <f t="shared" si="54"/>
        <v>0</v>
      </c>
      <c r="W340" s="34">
        <f t="shared" si="54"/>
        <v>0</v>
      </c>
      <c r="X340" s="68">
        <f t="shared" si="54"/>
        <v>499.74378</v>
      </c>
      <c r="Y340" s="59">
        <f>X340/G333*100</f>
        <v>499.74378</v>
      </c>
      <c r="Z340" s="7">
        <f>Z341</f>
        <v>0</v>
      </c>
    </row>
    <row r="341" spans="1:26" ht="31.5" outlineLevel="6">
      <c r="A341" s="87" t="s">
        <v>97</v>
      </c>
      <c r="B341" s="91">
        <v>951</v>
      </c>
      <c r="C341" s="92" t="s">
        <v>75</v>
      </c>
      <c r="D341" s="92" t="s">
        <v>306</v>
      </c>
      <c r="E341" s="92" t="s">
        <v>92</v>
      </c>
      <c r="F341" s="92"/>
      <c r="G341" s="97">
        <v>107</v>
      </c>
      <c r="H341" s="24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42"/>
      <c r="X341" s="65">
        <v>499.74378</v>
      </c>
      <c r="Y341" s="59">
        <f>X341/G334*100</f>
        <v>499.74378</v>
      </c>
      <c r="Z341" s="97">
        <v>0</v>
      </c>
    </row>
    <row r="342" spans="1:26" ht="38.25" customHeight="1" outlineLevel="6" thickBot="1">
      <c r="A342" s="107" t="s">
        <v>69</v>
      </c>
      <c r="B342" s="18">
        <v>951</v>
      </c>
      <c r="C342" s="14" t="s">
        <v>68</v>
      </c>
      <c r="D342" s="14" t="s">
        <v>247</v>
      </c>
      <c r="E342" s="14" t="s">
        <v>5</v>
      </c>
      <c r="F342" s="14"/>
      <c r="G342" s="15">
        <f aca="true" t="shared" si="56" ref="G342:G347">G343</f>
        <v>2200</v>
      </c>
      <c r="H342" s="15">
        <f aca="true" t="shared" si="57" ref="H342:Z342">H343</f>
        <v>0</v>
      </c>
      <c r="I342" s="15">
        <f t="shared" si="57"/>
        <v>0</v>
      </c>
      <c r="J342" s="15">
        <f t="shared" si="57"/>
        <v>0</v>
      </c>
      <c r="K342" s="15">
        <f t="shared" si="57"/>
        <v>0</v>
      </c>
      <c r="L342" s="15">
        <f t="shared" si="57"/>
        <v>0</v>
      </c>
      <c r="M342" s="15">
        <f t="shared" si="57"/>
        <v>0</v>
      </c>
      <c r="N342" s="15">
        <f t="shared" si="57"/>
        <v>0</v>
      </c>
      <c r="O342" s="15">
        <f t="shared" si="57"/>
        <v>0</v>
      </c>
      <c r="P342" s="15">
        <f t="shared" si="57"/>
        <v>0</v>
      </c>
      <c r="Q342" s="15">
        <f t="shared" si="57"/>
        <v>0</v>
      </c>
      <c r="R342" s="15">
        <f t="shared" si="57"/>
        <v>0</v>
      </c>
      <c r="S342" s="15">
        <f t="shared" si="57"/>
        <v>0</v>
      </c>
      <c r="T342" s="15">
        <f t="shared" si="57"/>
        <v>0</v>
      </c>
      <c r="U342" s="15">
        <f t="shared" si="57"/>
        <v>0</v>
      </c>
      <c r="V342" s="15">
        <f t="shared" si="57"/>
        <v>0</v>
      </c>
      <c r="W342" s="15">
        <f t="shared" si="57"/>
        <v>0</v>
      </c>
      <c r="X342" s="15">
        <f t="shared" si="57"/>
        <v>0</v>
      </c>
      <c r="Y342" s="15">
        <f t="shared" si="57"/>
        <v>0</v>
      </c>
      <c r="Z342" s="15">
        <f t="shared" si="57"/>
        <v>2200</v>
      </c>
    </row>
    <row r="343" spans="1:26" ht="32.25" outlineLevel="6" thickBot="1">
      <c r="A343" s="125" t="s">
        <v>41</v>
      </c>
      <c r="B343" s="18">
        <v>951</v>
      </c>
      <c r="C343" s="126" t="s">
        <v>77</v>
      </c>
      <c r="D343" s="126" t="s">
        <v>247</v>
      </c>
      <c r="E343" s="126" t="s">
        <v>5</v>
      </c>
      <c r="F343" s="126"/>
      <c r="G343" s="127">
        <f t="shared" si="56"/>
        <v>2200</v>
      </c>
      <c r="H343" s="31">
        <f aca="true" t="shared" si="58" ref="H343:X343">H344</f>
        <v>0</v>
      </c>
      <c r="I343" s="31">
        <f t="shared" si="58"/>
        <v>0</v>
      </c>
      <c r="J343" s="31">
        <f t="shared" si="58"/>
        <v>0</v>
      </c>
      <c r="K343" s="31">
        <f t="shared" si="58"/>
        <v>0</v>
      </c>
      <c r="L343" s="31">
        <f t="shared" si="58"/>
        <v>0</v>
      </c>
      <c r="M343" s="31">
        <f t="shared" si="58"/>
        <v>0</v>
      </c>
      <c r="N343" s="31">
        <f t="shared" si="58"/>
        <v>0</v>
      </c>
      <c r="O343" s="31">
        <f t="shared" si="58"/>
        <v>0</v>
      </c>
      <c r="P343" s="31">
        <f t="shared" si="58"/>
        <v>0</v>
      </c>
      <c r="Q343" s="31">
        <f t="shared" si="58"/>
        <v>0</v>
      </c>
      <c r="R343" s="31">
        <f t="shared" si="58"/>
        <v>0</v>
      </c>
      <c r="S343" s="31">
        <f t="shared" si="58"/>
        <v>0</v>
      </c>
      <c r="T343" s="31">
        <f t="shared" si="58"/>
        <v>0</v>
      </c>
      <c r="U343" s="31">
        <f t="shared" si="58"/>
        <v>0</v>
      </c>
      <c r="V343" s="31">
        <f t="shared" si="58"/>
        <v>0</v>
      </c>
      <c r="W343" s="31">
        <f t="shared" si="58"/>
        <v>0</v>
      </c>
      <c r="X343" s="31">
        <f t="shared" si="58"/>
        <v>0</v>
      </c>
      <c r="Y343" s="59">
        <f>X343/G341*100</f>
        <v>0</v>
      </c>
      <c r="Z343" s="127">
        <f>Z344</f>
        <v>2200</v>
      </c>
    </row>
    <row r="344" spans="1:26" ht="32.25" outlineLevel="6" thickBot="1">
      <c r="A344" s="111" t="s">
        <v>131</v>
      </c>
      <c r="B344" s="19">
        <v>951</v>
      </c>
      <c r="C344" s="11" t="s">
        <v>77</v>
      </c>
      <c r="D344" s="11" t="s">
        <v>248</v>
      </c>
      <c r="E344" s="11" t="s">
        <v>5</v>
      </c>
      <c r="F344" s="11"/>
      <c r="G344" s="12">
        <f t="shared" si="56"/>
        <v>2200</v>
      </c>
      <c r="H344" s="77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75">
        <v>0</v>
      </c>
      <c r="Y344" s="59" t="e">
        <f>X344/#REF!*100</f>
        <v>#REF!</v>
      </c>
      <c r="Z344" s="12">
        <f>Z345</f>
        <v>2200</v>
      </c>
    </row>
    <row r="345" spans="1:26" ht="32.25" outlineLevel="6" thickBot="1">
      <c r="A345" s="111" t="s">
        <v>132</v>
      </c>
      <c r="B345" s="19">
        <v>951</v>
      </c>
      <c r="C345" s="9" t="s">
        <v>77</v>
      </c>
      <c r="D345" s="9" t="s">
        <v>249</v>
      </c>
      <c r="E345" s="9" t="s">
        <v>5</v>
      </c>
      <c r="F345" s="9"/>
      <c r="G345" s="10">
        <f t="shared" si="56"/>
        <v>2200</v>
      </c>
      <c r="H345" s="77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75"/>
      <c r="Y345" s="59"/>
      <c r="Z345" s="10">
        <f>Z346</f>
        <v>2200</v>
      </c>
    </row>
    <row r="346" spans="1:26" ht="35.25" customHeight="1" outlineLevel="6" thickBot="1">
      <c r="A346" s="113" t="s">
        <v>171</v>
      </c>
      <c r="B346" s="89">
        <v>951</v>
      </c>
      <c r="C346" s="90" t="s">
        <v>77</v>
      </c>
      <c r="D346" s="90" t="s">
        <v>307</v>
      </c>
      <c r="E346" s="90" t="s">
        <v>5</v>
      </c>
      <c r="F346" s="90"/>
      <c r="G346" s="16">
        <f t="shared" si="56"/>
        <v>2200</v>
      </c>
      <c r="H346" s="29" t="e">
        <f>H347+#REF!</f>
        <v>#REF!</v>
      </c>
      <c r="I346" s="29" t="e">
        <f>I347+#REF!</f>
        <v>#REF!</v>
      </c>
      <c r="J346" s="29" t="e">
        <f>J347+#REF!</f>
        <v>#REF!</v>
      </c>
      <c r="K346" s="29" t="e">
        <f>K347+#REF!</f>
        <v>#REF!</v>
      </c>
      <c r="L346" s="29" t="e">
        <f>L347+#REF!</f>
        <v>#REF!</v>
      </c>
      <c r="M346" s="29" t="e">
        <f>M347+#REF!</f>
        <v>#REF!</v>
      </c>
      <c r="N346" s="29" t="e">
        <f>N347+#REF!</f>
        <v>#REF!</v>
      </c>
      <c r="O346" s="29" t="e">
        <f>O347+#REF!</f>
        <v>#REF!</v>
      </c>
      <c r="P346" s="29" t="e">
        <f>P347+#REF!</f>
        <v>#REF!</v>
      </c>
      <c r="Q346" s="29" t="e">
        <f>Q347+#REF!</f>
        <v>#REF!</v>
      </c>
      <c r="R346" s="29" t="e">
        <f>R347+#REF!</f>
        <v>#REF!</v>
      </c>
      <c r="S346" s="29" t="e">
        <f>S347+#REF!</f>
        <v>#REF!</v>
      </c>
      <c r="T346" s="29" t="e">
        <f>T347+#REF!</f>
        <v>#REF!</v>
      </c>
      <c r="U346" s="29" t="e">
        <f>U347+#REF!</f>
        <v>#REF!</v>
      </c>
      <c r="V346" s="29" t="e">
        <f>V347+#REF!</f>
        <v>#REF!</v>
      </c>
      <c r="W346" s="29" t="e">
        <f>W347+#REF!</f>
        <v>#REF!</v>
      </c>
      <c r="X346" s="73" t="e">
        <f>X347+#REF!</f>
        <v>#REF!</v>
      </c>
      <c r="Y346" s="59" t="e">
        <f>X346/#REF!*100</f>
        <v>#REF!</v>
      </c>
      <c r="Z346" s="16">
        <f>Z347</f>
        <v>2200</v>
      </c>
    </row>
    <row r="347" spans="1:26" ht="16.5" outlineLevel="6" thickBot="1">
      <c r="A347" s="5" t="s">
        <v>116</v>
      </c>
      <c r="B347" s="21">
        <v>951</v>
      </c>
      <c r="C347" s="6" t="s">
        <v>77</v>
      </c>
      <c r="D347" s="6" t="s">
        <v>307</v>
      </c>
      <c r="E347" s="6" t="s">
        <v>115</v>
      </c>
      <c r="F347" s="6"/>
      <c r="G347" s="7">
        <f t="shared" si="56"/>
        <v>2200</v>
      </c>
      <c r="H347" s="31" t="e">
        <f aca="true" t="shared" si="59" ref="H347:X347">H348</f>
        <v>#REF!</v>
      </c>
      <c r="I347" s="31" t="e">
        <f t="shared" si="59"/>
        <v>#REF!</v>
      </c>
      <c r="J347" s="31" t="e">
        <f t="shared" si="59"/>
        <v>#REF!</v>
      </c>
      <c r="K347" s="31" t="e">
        <f t="shared" si="59"/>
        <v>#REF!</v>
      </c>
      <c r="L347" s="31" t="e">
        <f t="shared" si="59"/>
        <v>#REF!</v>
      </c>
      <c r="M347" s="31" t="e">
        <f t="shared" si="59"/>
        <v>#REF!</v>
      </c>
      <c r="N347" s="31" t="e">
        <f t="shared" si="59"/>
        <v>#REF!</v>
      </c>
      <c r="O347" s="31" t="e">
        <f t="shared" si="59"/>
        <v>#REF!</v>
      </c>
      <c r="P347" s="31" t="e">
        <f t="shared" si="59"/>
        <v>#REF!</v>
      </c>
      <c r="Q347" s="31" t="e">
        <f t="shared" si="59"/>
        <v>#REF!</v>
      </c>
      <c r="R347" s="31" t="e">
        <f t="shared" si="59"/>
        <v>#REF!</v>
      </c>
      <c r="S347" s="31" t="e">
        <f t="shared" si="59"/>
        <v>#REF!</v>
      </c>
      <c r="T347" s="31" t="e">
        <f t="shared" si="59"/>
        <v>#REF!</v>
      </c>
      <c r="U347" s="31" t="e">
        <f t="shared" si="59"/>
        <v>#REF!</v>
      </c>
      <c r="V347" s="31" t="e">
        <f t="shared" si="59"/>
        <v>#REF!</v>
      </c>
      <c r="W347" s="31" t="e">
        <f t="shared" si="59"/>
        <v>#REF!</v>
      </c>
      <c r="X347" s="69" t="e">
        <f t="shared" si="59"/>
        <v>#REF!</v>
      </c>
      <c r="Y347" s="59" t="e">
        <f>X347/#REF!*100</f>
        <v>#REF!</v>
      </c>
      <c r="Z347" s="7">
        <f>Z348</f>
        <v>2200</v>
      </c>
    </row>
    <row r="348" spans="1:26" ht="19.5" customHeight="1" outlineLevel="6" thickBot="1">
      <c r="A348" s="98" t="s">
        <v>197</v>
      </c>
      <c r="B348" s="91">
        <v>951</v>
      </c>
      <c r="C348" s="92" t="s">
        <v>77</v>
      </c>
      <c r="D348" s="92" t="s">
        <v>307</v>
      </c>
      <c r="E348" s="92" t="s">
        <v>85</v>
      </c>
      <c r="F348" s="92"/>
      <c r="G348" s="97">
        <v>2200</v>
      </c>
      <c r="H348" s="32" t="e">
        <f>#REF!</f>
        <v>#REF!</v>
      </c>
      <c r="I348" s="32" t="e">
        <f>#REF!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2" t="e">
        <f>#REF!</f>
        <v>#REF!</v>
      </c>
      <c r="S348" s="32" t="e">
        <f>#REF!</f>
        <v>#REF!</v>
      </c>
      <c r="T348" s="32" t="e">
        <f>#REF!</f>
        <v>#REF!</v>
      </c>
      <c r="U348" s="32" t="e">
        <f>#REF!</f>
        <v>#REF!</v>
      </c>
      <c r="V348" s="32" t="e">
        <f>#REF!</f>
        <v>#REF!</v>
      </c>
      <c r="W348" s="32" t="e">
        <f>#REF!</f>
        <v>#REF!</v>
      </c>
      <c r="X348" s="70" t="e">
        <f>#REF!</f>
        <v>#REF!</v>
      </c>
      <c r="Y348" s="59" t="e">
        <f>X348/G342*100</f>
        <v>#REF!</v>
      </c>
      <c r="Z348" s="97">
        <v>2200</v>
      </c>
    </row>
    <row r="349" spans="1:26" ht="32.25" outlineLevel="6" thickBot="1">
      <c r="A349" s="107" t="s">
        <v>76</v>
      </c>
      <c r="B349" s="18">
        <v>951</v>
      </c>
      <c r="C349" s="14" t="s">
        <v>65</v>
      </c>
      <c r="D349" s="14" t="s">
        <v>247</v>
      </c>
      <c r="E349" s="14" t="s">
        <v>5</v>
      </c>
      <c r="F349" s="14"/>
      <c r="G349" s="15">
        <f>G350</f>
        <v>100</v>
      </c>
      <c r="H349" s="25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43"/>
      <c r="X349" s="65">
        <v>48.715</v>
      </c>
      <c r="Y349" s="59" t="e">
        <f>X349/#REF!*100</f>
        <v>#REF!</v>
      </c>
      <c r="Z349" s="15">
        <f>Z350</f>
        <v>100</v>
      </c>
    </row>
    <row r="350" spans="1:26" ht="16.5" outlineLevel="6" thickBot="1">
      <c r="A350" s="8" t="s">
        <v>172</v>
      </c>
      <c r="B350" s="19">
        <v>951</v>
      </c>
      <c r="C350" s="9" t="s">
        <v>66</v>
      </c>
      <c r="D350" s="9" t="s">
        <v>247</v>
      </c>
      <c r="E350" s="9" t="s">
        <v>5</v>
      </c>
      <c r="F350" s="9"/>
      <c r="G350" s="10">
        <f>G351</f>
        <v>100</v>
      </c>
      <c r="H350" s="100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75"/>
      <c r="Y350" s="59"/>
      <c r="Z350" s="10">
        <f>Z351</f>
        <v>100</v>
      </c>
    </row>
    <row r="351" spans="1:26" ht="32.25" outlineLevel="6" thickBot="1">
      <c r="A351" s="111" t="s">
        <v>131</v>
      </c>
      <c r="B351" s="19">
        <v>951</v>
      </c>
      <c r="C351" s="9" t="s">
        <v>66</v>
      </c>
      <c r="D351" s="9" t="s">
        <v>248</v>
      </c>
      <c r="E351" s="9" t="s">
        <v>5</v>
      </c>
      <c r="F351" s="9"/>
      <c r="G351" s="10">
        <f>G352</f>
        <v>100</v>
      </c>
      <c r="H351" s="29">
        <f aca="true" t="shared" si="60" ref="H351:X354">H352</f>
        <v>0</v>
      </c>
      <c r="I351" s="29">
        <f t="shared" si="60"/>
        <v>0</v>
      </c>
      <c r="J351" s="29">
        <f t="shared" si="60"/>
        <v>0</v>
      </c>
      <c r="K351" s="29">
        <f t="shared" si="60"/>
        <v>0</v>
      </c>
      <c r="L351" s="29">
        <f t="shared" si="60"/>
        <v>0</v>
      </c>
      <c r="M351" s="29">
        <f t="shared" si="60"/>
        <v>0</v>
      </c>
      <c r="N351" s="29">
        <f t="shared" si="60"/>
        <v>0</v>
      </c>
      <c r="O351" s="29">
        <f t="shared" si="60"/>
        <v>0</v>
      </c>
      <c r="P351" s="29">
        <f t="shared" si="60"/>
        <v>0</v>
      </c>
      <c r="Q351" s="29">
        <f t="shared" si="60"/>
        <v>0</v>
      </c>
      <c r="R351" s="29">
        <f t="shared" si="60"/>
        <v>0</v>
      </c>
      <c r="S351" s="29">
        <f t="shared" si="60"/>
        <v>0</v>
      </c>
      <c r="T351" s="29">
        <f t="shared" si="60"/>
        <v>0</v>
      </c>
      <c r="U351" s="29">
        <f t="shared" si="60"/>
        <v>0</v>
      </c>
      <c r="V351" s="29">
        <f t="shared" si="60"/>
        <v>0</v>
      </c>
      <c r="W351" s="29">
        <f t="shared" si="60"/>
        <v>0</v>
      </c>
      <c r="X351" s="73">
        <f t="shared" si="60"/>
        <v>0</v>
      </c>
      <c r="Y351" s="59" t="e">
        <f>X351/#REF!*100</f>
        <v>#REF!</v>
      </c>
      <c r="Z351" s="10">
        <f>Z352</f>
        <v>100</v>
      </c>
    </row>
    <row r="352" spans="1:26" ht="32.25" outlineLevel="6" thickBot="1">
      <c r="A352" s="111" t="s">
        <v>132</v>
      </c>
      <c r="B352" s="19">
        <v>951</v>
      </c>
      <c r="C352" s="11" t="s">
        <v>66</v>
      </c>
      <c r="D352" s="11" t="s">
        <v>249</v>
      </c>
      <c r="E352" s="11" t="s">
        <v>5</v>
      </c>
      <c r="F352" s="11"/>
      <c r="G352" s="12">
        <f>G353</f>
        <v>100</v>
      </c>
      <c r="H352" s="31">
        <f t="shared" si="60"/>
        <v>0</v>
      </c>
      <c r="I352" s="31">
        <f t="shared" si="60"/>
        <v>0</v>
      </c>
      <c r="J352" s="31">
        <f t="shared" si="60"/>
        <v>0</v>
      </c>
      <c r="K352" s="31">
        <f t="shared" si="60"/>
        <v>0</v>
      </c>
      <c r="L352" s="31">
        <f t="shared" si="60"/>
        <v>0</v>
      </c>
      <c r="M352" s="31">
        <f t="shared" si="60"/>
        <v>0</v>
      </c>
      <c r="N352" s="31">
        <f t="shared" si="60"/>
        <v>0</v>
      </c>
      <c r="O352" s="31">
        <f t="shared" si="60"/>
        <v>0</v>
      </c>
      <c r="P352" s="31">
        <f t="shared" si="60"/>
        <v>0</v>
      </c>
      <c r="Q352" s="31">
        <f t="shared" si="60"/>
        <v>0</v>
      </c>
      <c r="R352" s="31">
        <f t="shared" si="60"/>
        <v>0</v>
      </c>
      <c r="S352" s="31">
        <f t="shared" si="60"/>
        <v>0</v>
      </c>
      <c r="T352" s="31">
        <f t="shared" si="60"/>
        <v>0</v>
      </c>
      <c r="U352" s="31">
        <f t="shared" si="60"/>
        <v>0</v>
      </c>
      <c r="V352" s="31">
        <f t="shared" si="60"/>
        <v>0</v>
      </c>
      <c r="W352" s="31">
        <f t="shared" si="60"/>
        <v>0</v>
      </c>
      <c r="X352" s="66">
        <f t="shared" si="60"/>
        <v>0</v>
      </c>
      <c r="Y352" s="59" t="e">
        <f>X352/#REF!*100</f>
        <v>#REF!</v>
      </c>
      <c r="Z352" s="12">
        <f>Z353</f>
        <v>100</v>
      </c>
    </row>
    <row r="353" spans="1:26" ht="32.25" outlineLevel="6" thickBot="1">
      <c r="A353" s="93" t="s">
        <v>173</v>
      </c>
      <c r="B353" s="89">
        <v>951</v>
      </c>
      <c r="C353" s="90" t="s">
        <v>66</v>
      </c>
      <c r="D353" s="90" t="s">
        <v>308</v>
      </c>
      <c r="E353" s="90" t="s">
        <v>5</v>
      </c>
      <c r="F353" s="90"/>
      <c r="G353" s="16">
        <f>G354</f>
        <v>100</v>
      </c>
      <c r="H353" s="32">
        <f t="shared" si="60"/>
        <v>0</v>
      </c>
      <c r="I353" s="32">
        <f t="shared" si="60"/>
        <v>0</v>
      </c>
      <c r="J353" s="32">
        <f t="shared" si="60"/>
        <v>0</v>
      </c>
      <c r="K353" s="32">
        <f t="shared" si="60"/>
        <v>0</v>
      </c>
      <c r="L353" s="32">
        <f t="shared" si="60"/>
        <v>0</v>
      </c>
      <c r="M353" s="32">
        <f t="shared" si="60"/>
        <v>0</v>
      </c>
      <c r="N353" s="32">
        <f t="shared" si="60"/>
        <v>0</v>
      </c>
      <c r="O353" s="32">
        <f t="shared" si="60"/>
        <v>0</v>
      </c>
      <c r="P353" s="32">
        <f t="shared" si="60"/>
        <v>0</v>
      </c>
      <c r="Q353" s="32">
        <f t="shared" si="60"/>
        <v>0</v>
      </c>
      <c r="R353" s="32">
        <f t="shared" si="60"/>
        <v>0</v>
      </c>
      <c r="S353" s="32">
        <f t="shared" si="60"/>
        <v>0</v>
      </c>
      <c r="T353" s="32">
        <f t="shared" si="60"/>
        <v>0</v>
      </c>
      <c r="U353" s="32">
        <f t="shared" si="60"/>
        <v>0</v>
      </c>
      <c r="V353" s="32">
        <f t="shared" si="60"/>
        <v>0</v>
      </c>
      <c r="W353" s="32">
        <f t="shared" si="60"/>
        <v>0</v>
      </c>
      <c r="X353" s="67">
        <f t="shared" si="60"/>
        <v>0</v>
      </c>
      <c r="Y353" s="59" t="e">
        <f>X353/#REF!*100</f>
        <v>#REF!</v>
      </c>
      <c r="Z353" s="16">
        <f>Z354</f>
        <v>100</v>
      </c>
    </row>
    <row r="354" spans="1:26" ht="16.5" outlineLevel="6" thickBot="1">
      <c r="A354" s="5" t="s">
        <v>124</v>
      </c>
      <c r="B354" s="21">
        <v>951</v>
      </c>
      <c r="C354" s="6" t="s">
        <v>66</v>
      </c>
      <c r="D354" s="6" t="s">
        <v>308</v>
      </c>
      <c r="E354" s="6" t="s">
        <v>213</v>
      </c>
      <c r="F354" s="6"/>
      <c r="G354" s="7">
        <v>100</v>
      </c>
      <c r="H354" s="34">
        <f t="shared" si="60"/>
        <v>0</v>
      </c>
      <c r="I354" s="34">
        <f t="shared" si="60"/>
        <v>0</v>
      </c>
      <c r="J354" s="34">
        <f t="shared" si="60"/>
        <v>0</v>
      </c>
      <c r="K354" s="34">
        <f t="shared" si="60"/>
        <v>0</v>
      </c>
      <c r="L354" s="34">
        <f t="shared" si="60"/>
        <v>0</v>
      </c>
      <c r="M354" s="34">
        <f t="shared" si="60"/>
        <v>0</v>
      </c>
      <c r="N354" s="34">
        <f t="shared" si="60"/>
        <v>0</v>
      </c>
      <c r="O354" s="34">
        <f t="shared" si="60"/>
        <v>0</v>
      </c>
      <c r="P354" s="34">
        <f t="shared" si="60"/>
        <v>0</v>
      </c>
      <c r="Q354" s="34">
        <f t="shared" si="60"/>
        <v>0</v>
      </c>
      <c r="R354" s="34">
        <f t="shared" si="60"/>
        <v>0</v>
      </c>
      <c r="S354" s="34">
        <f t="shared" si="60"/>
        <v>0</v>
      </c>
      <c r="T354" s="34">
        <f t="shared" si="60"/>
        <v>0</v>
      </c>
      <c r="U354" s="34">
        <f t="shared" si="60"/>
        <v>0</v>
      </c>
      <c r="V354" s="34">
        <f t="shared" si="60"/>
        <v>0</v>
      </c>
      <c r="W354" s="34">
        <f t="shared" si="60"/>
        <v>0</v>
      </c>
      <c r="X354" s="68">
        <f t="shared" si="60"/>
        <v>0</v>
      </c>
      <c r="Y354" s="59" t="e">
        <f>X354/#REF!*100</f>
        <v>#REF!</v>
      </c>
      <c r="Z354" s="7">
        <v>100</v>
      </c>
    </row>
    <row r="355" spans="1:26" ht="63.75" outlineLevel="6" thickBot="1">
      <c r="A355" s="107" t="s">
        <v>71</v>
      </c>
      <c r="B355" s="18">
        <v>951</v>
      </c>
      <c r="C355" s="14" t="s">
        <v>72</v>
      </c>
      <c r="D355" s="14" t="s">
        <v>247</v>
      </c>
      <c r="E355" s="14" t="s">
        <v>5</v>
      </c>
      <c r="F355" s="14"/>
      <c r="G355" s="139">
        <f aca="true" t="shared" si="61" ref="G355:G360">G356</f>
        <v>21950</v>
      </c>
      <c r="H355" s="2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43"/>
      <c r="X355" s="65">
        <v>0</v>
      </c>
      <c r="Y355" s="59">
        <f>X355/G349*100</f>
        <v>0</v>
      </c>
      <c r="Z355" s="139">
        <f aca="true" t="shared" si="62" ref="Z355:Z360">Z356</f>
        <v>18000</v>
      </c>
    </row>
    <row r="356" spans="1:26" ht="48" outlineLevel="6" thickBot="1">
      <c r="A356" s="111" t="s">
        <v>74</v>
      </c>
      <c r="B356" s="19">
        <v>951</v>
      </c>
      <c r="C356" s="9" t="s">
        <v>73</v>
      </c>
      <c r="D356" s="9" t="s">
        <v>247</v>
      </c>
      <c r="E356" s="9" t="s">
        <v>5</v>
      </c>
      <c r="F356" s="9"/>
      <c r="G356" s="140">
        <f t="shared" si="61"/>
        <v>21950</v>
      </c>
      <c r="H356" s="29" t="e">
        <f aca="true" t="shared" si="63" ref="H356:X358">H357</f>
        <v>#REF!</v>
      </c>
      <c r="I356" s="29" t="e">
        <f t="shared" si="63"/>
        <v>#REF!</v>
      </c>
      <c r="J356" s="29" t="e">
        <f t="shared" si="63"/>
        <v>#REF!</v>
      </c>
      <c r="K356" s="29" t="e">
        <f t="shared" si="63"/>
        <v>#REF!</v>
      </c>
      <c r="L356" s="29" t="e">
        <f t="shared" si="63"/>
        <v>#REF!</v>
      </c>
      <c r="M356" s="29" t="e">
        <f t="shared" si="63"/>
        <v>#REF!</v>
      </c>
      <c r="N356" s="29" t="e">
        <f t="shared" si="63"/>
        <v>#REF!</v>
      </c>
      <c r="O356" s="29" t="e">
        <f t="shared" si="63"/>
        <v>#REF!</v>
      </c>
      <c r="P356" s="29" t="e">
        <f t="shared" si="63"/>
        <v>#REF!</v>
      </c>
      <c r="Q356" s="29" t="e">
        <f t="shared" si="63"/>
        <v>#REF!</v>
      </c>
      <c r="R356" s="29" t="e">
        <f t="shared" si="63"/>
        <v>#REF!</v>
      </c>
      <c r="S356" s="29" t="e">
        <f t="shared" si="63"/>
        <v>#REF!</v>
      </c>
      <c r="T356" s="29" t="e">
        <f t="shared" si="63"/>
        <v>#REF!</v>
      </c>
      <c r="U356" s="29" t="e">
        <f t="shared" si="63"/>
        <v>#REF!</v>
      </c>
      <c r="V356" s="29" t="e">
        <f t="shared" si="63"/>
        <v>#REF!</v>
      </c>
      <c r="W356" s="29" t="e">
        <f t="shared" si="63"/>
        <v>#REF!</v>
      </c>
      <c r="X356" s="73" t="e">
        <f t="shared" si="63"/>
        <v>#REF!</v>
      </c>
      <c r="Y356" s="59" t="e">
        <f>X356/G350*100</f>
        <v>#REF!</v>
      </c>
      <c r="Z356" s="140">
        <f t="shared" si="62"/>
        <v>18000</v>
      </c>
    </row>
    <row r="357" spans="1:26" ht="32.25" outlineLevel="6" thickBot="1">
      <c r="A357" s="111" t="s">
        <v>131</v>
      </c>
      <c r="B357" s="19">
        <v>951</v>
      </c>
      <c r="C357" s="9" t="s">
        <v>73</v>
      </c>
      <c r="D357" s="9" t="s">
        <v>248</v>
      </c>
      <c r="E357" s="9" t="s">
        <v>5</v>
      </c>
      <c r="F357" s="9"/>
      <c r="G357" s="140">
        <f t="shared" si="61"/>
        <v>21950</v>
      </c>
      <c r="H357" s="31" t="e">
        <f t="shared" si="63"/>
        <v>#REF!</v>
      </c>
      <c r="I357" s="31" t="e">
        <f t="shared" si="63"/>
        <v>#REF!</v>
      </c>
      <c r="J357" s="31" t="e">
        <f t="shared" si="63"/>
        <v>#REF!</v>
      </c>
      <c r="K357" s="31" t="e">
        <f t="shared" si="63"/>
        <v>#REF!</v>
      </c>
      <c r="L357" s="31" t="e">
        <f t="shared" si="63"/>
        <v>#REF!</v>
      </c>
      <c r="M357" s="31" t="e">
        <f t="shared" si="63"/>
        <v>#REF!</v>
      </c>
      <c r="N357" s="31" t="e">
        <f t="shared" si="63"/>
        <v>#REF!</v>
      </c>
      <c r="O357" s="31" t="e">
        <f t="shared" si="63"/>
        <v>#REF!</v>
      </c>
      <c r="P357" s="31" t="e">
        <f t="shared" si="63"/>
        <v>#REF!</v>
      </c>
      <c r="Q357" s="31" t="e">
        <f t="shared" si="63"/>
        <v>#REF!</v>
      </c>
      <c r="R357" s="31" t="e">
        <f t="shared" si="63"/>
        <v>#REF!</v>
      </c>
      <c r="S357" s="31" t="e">
        <f t="shared" si="63"/>
        <v>#REF!</v>
      </c>
      <c r="T357" s="31" t="e">
        <f t="shared" si="63"/>
        <v>#REF!</v>
      </c>
      <c r="U357" s="31" t="e">
        <f t="shared" si="63"/>
        <v>#REF!</v>
      </c>
      <c r="V357" s="31" t="e">
        <f t="shared" si="63"/>
        <v>#REF!</v>
      </c>
      <c r="W357" s="31" t="e">
        <f t="shared" si="63"/>
        <v>#REF!</v>
      </c>
      <c r="X357" s="66" t="e">
        <f t="shared" si="63"/>
        <v>#REF!</v>
      </c>
      <c r="Y357" s="59" t="e">
        <f>X357/G351*100</f>
        <v>#REF!</v>
      </c>
      <c r="Z357" s="140">
        <f t="shared" si="62"/>
        <v>18000</v>
      </c>
    </row>
    <row r="358" spans="1:26" ht="32.25" outlineLevel="6" thickBot="1">
      <c r="A358" s="111" t="s">
        <v>132</v>
      </c>
      <c r="B358" s="19">
        <v>951</v>
      </c>
      <c r="C358" s="11" t="s">
        <v>73</v>
      </c>
      <c r="D358" s="11" t="s">
        <v>249</v>
      </c>
      <c r="E358" s="11" t="s">
        <v>5</v>
      </c>
      <c r="F358" s="11"/>
      <c r="G358" s="143">
        <f>G359+G362</f>
        <v>21950</v>
      </c>
      <c r="H358" s="32" t="e">
        <f t="shared" si="63"/>
        <v>#REF!</v>
      </c>
      <c r="I358" s="32" t="e">
        <f t="shared" si="63"/>
        <v>#REF!</v>
      </c>
      <c r="J358" s="32" t="e">
        <f t="shared" si="63"/>
        <v>#REF!</v>
      </c>
      <c r="K358" s="32" t="e">
        <f t="shared" si="63"/>
        <v>#REF!</v>
      </c>
      <c r="L358" s="32" t="e">
        <f t="shared" si="63"/>
        <v>#REF!</v>
      </c>
      <c r="M358" s="32" t="e">
        <f t="shared" si="63"/>
        <v>#REF!</v>
      </c>
      <c r="N358" s="32" t="e">
        <f t="shared" si="63"/>
        <v>#REF!</v>
      </c>
      <c r="O358" s="32" t="e">
        <f t="shared" si="63"/>
        <v>#REF!</v>
      </c>
      <c r="P358" s="32" t="e">
        <f t="shared" si="63"/>
        <v>#REF!</v>
      </c>
      <c r="Q358" s="32" t="e">
        <f t="shared" si="63"/>
        <v>#REF!</v>
      </c>
      <c r="R358" s="32" t="e">
        <f t="shared" si="63"/>
        <v>#REF!</v>
      </c>
      <c r="S358" s="32" t="e">
        <f t="shared" si="63"/>
        <v>#REF!</v>
      </c>
      <c r="T358" s="32" t="e">
        <f t="shared" si="63"/>
        <v>#REF!</v>
      </c>
      <c r="U358" s="32" t="e">
        <f t="shared" si="63"/>
        <v>#REF!</v>
      </c>
      <c r="V358" s="32" t="e">
        <f t="shared" si="63"/>
        <v>#REF!</v>
      </c>
      <c r="W358" s="32" t="e">
        <f t="shared" si="63"/>
        <v>#REF!</v>
      </c>
      <c r="X358" s="67" t="e">
        <f t="shared" si="63"/>
        <v>#REF!</v>
      </c>
      <c r="Y358" s="59" t="e">
        <f>X358/G352*100</f>
        <v>#REF!</v>
      </c>
      <c r="Z358" s="143">
        <f>Z359+Z362</f>
        <v>18000</v>
      </c>
    </row>
    <row r="359" spans="1:26" ht="48" outlineLevel="6" thickBot="1">
      <c r="A359" s="5" t="s">
        <v>174</v>
      </c>
      <c r="B359" s="21">
        <v>951</v>
      </c>
      <c r="C359" s="6" t="s">
        <v>73</v>
      </c>
      <c r="D359" s="6" t="s">
        <v>309</v>
      </c>
      <c r="E359" s="6" t="s">
        <v>5</v>
      </c>
      <c r="F359" s="6"/>
      <c r="G359" s="145">
        <f t="shared" si="61"/>
        <v>4136.371</v>
      </c>
      <c r="H359" s="34" t="e">
        <f>#REF!</f>
        <v>#REF!</v>
      </c>
      <c r="I359" s="34" t="e">
        <f>#REF!</f>
        <v>#REF!</v>
      </c>
      <c r="J359" s="34" t="e">
        <f>#REF!</f>
        <v>#REF!</v>
      </c>
      <c r="K359" s="34" t="e">
        <f>#REF!</f>
        <v>#REF!</v>
      </c>
      <c r="L359" s="34" t="e">
        <f>#REF!</f>
        <v>#REF!</v>
      </c>
      <c r="M359" s="34" t="e">
        <f>#REF!</f>
        <v>#REF!</v>
      </c>
      <c r="N359" s="34" t="e">
        <f>#REF!</f>
        <v>#REF!</v>
      </c>
      <c r="O359" s="34" t="e">
        <f>#REF!</f>
        <v>#REF!</v>
      </c>
      <c r="P359" s="34" t="e">
        <f>#REF!</f>
        <v>#REF!</v>
      </c>
      <c r="Q359" s="34" t="e">
        <f>#REF!</f>
        <v>#REF!</v>
      </c>
      <c r="R359" s="34" t="e">
        <f>#REF!</f>
        <v>#REF!</v>
      </c>
      <c r="S359" s="34" t="e">
        <f>#REF!</f>
        <v>#REF!</v>
      </c>
      <c r="T359" s="34" t="e">
        <f>#REF!</f>
        <v>#REF!</v>
      </c>
      <c r="U359" s="34" t="e">
        <f>#REF!</f>
        <v>#REF!</v>
      </c>
      <c r="V359" s="34" t="e">
        <f>#REF!</f>
        <v>#REF!</v>
      </c>
      <c r="W359" s="34" t="e">
        <f>#REF!</f>
        <v>#REF!</v>
      </c>
      <c r="X359" s="68" t="e">
        <f>#REF!</f>
        <v>#REF!</v>
      </c>
      <c r="Y359" s="59" t="e">
        <f>X359/G353*100</f>
        <v>#REF!</v>
      </c>
      <c r="Z359" s="145">
        <f t="shared" si="62"/>
        <v>186.371</v>
      </c>
    </row>
    <row r="360" spans="1:26" ht="16.5" outlineLevel="6" thickBot="1">
      <c r="A360" s="5" t="s">
        <v>127</v>
      </c>
      <c r="B360" s="21">
        <v>951</v>
      </c>
      <c r="C360" s="6" t="s">
        <v>73</v>
      </c>
      <c r="D360" s="6" t="s">
        <v>309</v>
      </c>
      <c r="E360" s="6" t="s">
        <v>125</v>
      </c>
      <c r="F360" s="6"/>
      <c r="G360" s="145">
        <f t="shared" si="61"/>
        <v>4136.371</v>
      </c>
      <c r="H360" s="55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82"/>
      <c r="Y360" s="59"/>
      <c r="Z360" s="145">
        <f t="shared" si="62"/>
        <v>186.371</v>
      </c>
    </row>
    <row r="361" spans="1:26" ht="16.5" outlineLevel="6" thickBot="1">
      <c r="A361" s="87" t="s">
        <v>128</v>
      </c>
      <c r="B361" s="91">
        <v>951</v>
      </c>
      <c r="C361" s="92" t="s">
        <v>73</v>
      </c>
      <c r="D361" s="92" t="s">
        <v>309</v>
      </c>
      <c r="E361" s="92" t="s">
        <v>126</v>
      </c>
      <c r="F361" s="92"/>
      <c r="G361" s="141">
        <v>4136.371</v>
      </c>
      <c r="H361" s="55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82"/>
      <c r="Y361" s="59"/>
      <c r="Z361" s="141">
        <v>186.371</v>
      </c>
    </row>
    <row r="362" spans="1:26" ht="48" outlineLevel="6" thickBot="1">
      <c r="A362" s="5" t="s">
        <v>383</v>
      </c>
      <c r="B362" s="21">
        <v>951</v>
      </c>
      <c r="C362" s="6" t="s">
        <v>73</v>
      </c>
      <c r="D362" s="6" t="s">
        <v>376</v>
      </c>
      <c r="E362" s="6" t="s">
        <v>5</v>
      </c>
      <c r="F362" s="6"/>
      <c r="G362" s="145">
        <f>G363</f>
        <v>17813.629</v>
      </c>
      <c r="H362" s="55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82"/>
      <c r="Y362" s="59"/>
      <c r="Z362" s="145">
        <f>Z363</f>
        <v>17813.629</v>
      </c>
    </row>
    <row r="363" spans="1:26" ht="16.5" outlineLevel="6" thickBot="1">
      <c r="A363" s="5" t="s">
        <v>127</v>
      </c>
      <c r="B363" s="21">
        <v>951</v>
      </c>
      <c r="C363" s="6" t="s">
        <v>73</v>
      </c>
      <c r="D363" s="6" t="s">
        <v>376</v>
      </c>
      <c r="E363" s="6" t="s">
        <v>125</v>
      </c>
      <c r="F363" s="6"/>
      <c r="G363" s="145">
        <f>G364</f>
        <v>17813.629</v>
      </c>
      <c r="H363" s="55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82"/>
      <c r="Y363" s="59"/>
      <c r="Z363" s="145">
        <f>Z364</f>
        <v>17813.629</v>
      </c>
    </row>
    <row r="364" spans="1:26" ht="16.5" outlineLevel="6" thickBot="1">
      <c r="A364" s="87" t="s">
        <v>128</v>
      </c>
      <c r="B364" s="91">
        <v>951</v>
      </c>
      <c r="C364" s="92" t="s">
        <v>73</v>
      </c>
      <c r="D364" s="92" t="s">
        <v>376</v>
      </c>
      <c r="E364" s="92" t="s">
        <v>126</v>
      </c>
      <c r="F364" s="92"/>
      <c r="G364" s="141">
        <v>17813.629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  <c r="Z364" s="141">
        <v>17813.629</v>
      </c>
    </row>
    <row r="365" spans="1:26" ht="16.5" outlineLevel="6" thickBot="1">
      <c r="A365" s="51"/>
      <c r="B365" s="52"/>
      <c r="C365" s="52"/>
      <c r="D365" s="52"/>
      <c r="E365" s="52"/>
      <c r="F365" s="52"/>
      <c r="G365" s="53"/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  <c r="Z365" s="53"/>
    </row>
    <row r="366" spans="1:26" ht="43.5" outlineLevel="6" thickBot="1">
      <c r="A366" s="102" t="s">
        <v>63</v>
      </c>
      <c r="B366" s="103" t="s">
        <v>62</v>
      </c>
      <c r="C366" s="103" t="s">
        <v>61</v>
      </c>
      <c r="D366" s="103" t="s">
        <v>247</v>
      </c>
      <c r="E366" s="103" t="s">
        <v>5</v>
      </c>
      <c r="F366" s="104"/>
      <c r="G366" s="162">
        <f>G367+G458</f>
        <v>592131.06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  <c r="Z366" s="162">
        <f>Z367+Z458</f>
        <v>601731.26</v>
      </c>
    </row>
    <row r="367" spans="1:26" ht="19.5" outlineLevel="6" thickBot="1">
      <c r="A367" s="107" t="s">
        <v>47</v>
      </c>
      <c r="B367" s="18">
        <v>953</v>
      </c>
      <c r="C367" s="14" t="s">
        <v>46</v>
      </c>
      <c r="D367" s="14" t="s">
        <v>247</v>
      </c>
      <c r="E367" s="14" t="s">
        <v>5</v>
      </c>
      <c r="F367" s="14"/>
      <c r="G367" s="163">
        <f>G368+G392+G420+G431+G440</f>
        <v>586398.0020000001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  <c r="Z367" s="163">
        <f>Z368+Z392+Z420+Z431+Z440</f>
        <v>595998.202</v>
      </c>
    </row>
    <row r="368" spans="1:26" ht="19.5" outlineLevel="6" thickBot="1">
      <c r="A368" s="107" t="s">
        <v>129</v>
      </c>
      <c r="B368" s="18">
        <v>953</v>
      </c>
      <c r="C368" s="14" t="s">
        <v>18</v>
      </c>
      <c r="D368" s="14" t="s">
        <v>247</v>
      </c>
      <c r="E368" s="14" t="s">
        <v>5</v>
      </c>
      <c r="F368" s="14"/>
      <c r="G368" s="163">
        <f>G373+G369</f>
        <v>127801.7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  <c r="Z368" s="163">
        <f>Z373+Z369</f>
        <v>127801.7</v>
      </c>
    </row>
    <row r="369" spans="1:26" ht="32.25" outlineLevel="6" thickBot="1">
      <c r="A369" s="111" t="s">
        <v>131</v>
      </c>
      <c r="B369" s="19">
        <v>953</v>
      </c>
      <c r="C369" s="9" t="s">
        <v>18</v>
      </c>
      <c r="D369" s="9" t="s">
        <v>248</v>
      </c>
      <c r="E369" s="9" t="s">
        <v>5</v>
      </c>
      <c r="F369" s="9"/>
      <c r="G369" s="155">
        <f>G370</f>
        <v>0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  <c r="Z369" s="155">
        <f>Z370</f>
        <v>0</v>
      </c>
    </row>
    <row r="370" spans="1:26" ht="18.75" customHeight="1" outlineLevel="6" thickBot="1">
      <c r="A370" s="111" t="s">
        <v>132</v>
      </c>
      <c r="B370" s="19">
        <v>953</v>
      </c>
      <c r="C370" s="9" t="s">
        <v>18</v>
      </c>
      <c r="D370" s="9" t="s">
        <v>249</v>
      </c>
      <c r="E370" s="9" t="s">
        <v>5</v>
      </c>
      <c r="F370" s="9"/>
      <c r="G370" s="155">
        <f>G371</f>
        <v>0</v>
      </c>
      <c r="H370" s="55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82"/>
      <c r="Y370" s="59"/>
      <c r="Z370" s="155">
        <f>Z371</f>
        <v>0</v>
      </c>
    </row>
    <row r="371" spans="1:26" ht="32.25" outlineLevel="6" thickBot="1">
      <c r="A371" s="93" t="s">
        <v>369</v>
      </c>
      <c r="B371" s="89">
        <v>953</v>
      </c>
      <c r="C371" s="90" t="s">
        <v>18</v>
      </c>
      <c r="D371" s="90" t="s">
        <v>379</v>
      </c>
      <c r="E371" s="90" t="s">
        <v>5</v>
      </c>
      <c r="F371" s="90"/>
      <c r="G371" s="157">
        <f>G372</f>
        <v>0</v>
      </c>
      <c r="H371" s="25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43"/>
      <c r="X371" s="74"/>
      <c r="Y371" s="59">
        <v>0</v>
      </c>
      <c r="Z371" s="157">
        <f>Z372</f>
        <v>0</v>
      </c>
    </row>
    <row r="372" spans="1:26" ht="16.5" outlineLevel="6" thickBot="1">
      <c r="A372" s="5" t="s">
        <v>83</v>
      </c>
      <c r="B372" s="21">
        <v>953</v>
      </c>
      <c r="C372" s="6" t="s">
        <v>18</v>
      </c>
      <c r="D372" s="6" t="s">
        <v>379</v>
      </c>
      <c r="E372" s="6" t="s">
        <v>84</v>
      </c>
      <c r="F372" s="6"/>
      <c r="G372" s="158">
        <v>0</v>
      </c>
      <c r="H372" s="28" t="e">
        <f>H373+#REF!</f>
        <v>#REF!</v>
      </c>
      <c r="I372" s="28" t="e">
        <f>I373+#REF!</f>
        <v>#REF!</v>
      </c>
      <c r="J372" s="28" t="e">
        <f>J373+#REF!</f>
        <v>#REF!</v>
      </c>
      <c r="K372" s="28" t="e">
        <f>K373+#REF!</f>
        <v>#REF!</v>
      </c>
      <c r="L372" s="28" t="e">
        <f>L373+#REF!</f>
        <v>#REF!</v>
      </c>
      <c r="M372" s="28" t="e">
        <f>M373+#REF!</f>
        <v>#REF!</v>
      </c>
      <c r="N372" s="28" t="e">
        <f>N373+#REF!</f>
        <v>#REF!</v>
      </c>
      <c r="O372" s="28" t="e">
        <f>O373+#REF!</f>
        <v>#REF!</v>
      </c>
      <c r="P372" s="28" t="e">
        <f>P373+#REF!</f>
        <v>#REF!</v>
      </c>
      <c r="Q372" s="28" t="e">
        <f>Q373+#REF!</f>
        <v>#REF!</v>
      </c>
      <c r="R372" s="28" t="e">
        <f>R373+#REF!</f>
        <v>#REF!</v>
      </c>
      <c r="S372" s="28" t="e">
        <f>S373+#REF!</f>
        <v>#REF!</v>
      </c>
      <c r="T372" s="28" t="e">
        <f>T373+#REF!</f>
        <v>#REF!</v>
      </c>
      <c r="U372" s="28" t="e">
        <f>U373+#REF!</f>
        <v>#REF!</v>
      </c>
      <c r="V372" s="28" t="e">
        <f>V373+#REF!</f>
        <v>#REF!</v>
      </c>
      <c r="W372" s="28" t="e">
        <f>W373+#REF!</f>
        <v>#REF!</v>
      </c>
      <c r="X372" s="60" t="e">
        <f>X373+#REF!</f>
        <v>#REF!</v>
      </c>
      <c r="Y372" s="59" t="e">
        <f>X372/G366*100</f>
        <v>#REF!</v>
      </c>
      <c r="Z372" s="158">
        <v>0</v>
      </c>
    </row>
    <row r="373" spans="1:26" ht="19.5" outlineLevel="6" thickBot="1">
      <c r="A373" s="80" t="s">
        <v>226</v>
      </c>
      <c r="B373" s="19">
        <v>953</v>
      </c>
      <c r="C373" s="9" t="s">
        <v>18</v>
      </c>
      <c r="D373" s="9" t="s">
        <v>310</v>
      </c>
      <c r="E373" s="9" t="s">
        <v>5</v>
      </c>
      <c r="F373" s="9"/>
      <c r="G373" s="155">
        <f>G374+G384+G388</f>
        <v>127801.7</v>
      </c>
      <c r="H373" s="29" t="e">
        <f>H379+H384+#REF!+H455</f>
        <v>#REF!</v>
      </c>
      <c r="I373" s="29" t="e">
        <f>I379+I384+#REF!+I455</f>
        <v>#REF!</v>
      </c>
      <c r="J373" s="29" t="e">
        <f>J379+J384+#REF!+J455</f>
        <v>#REF!</v>
      </c>
      <c r="K373" s="29" t="e">
        <f>K379+K384+#REF!+K455</f>
        <v>#REF!</v>
      </c>
      <c r="L373" s="29" t="e">
        <f>L379+L384+#REF!+L455</f>
        <v>#REF!</v>
      </c>
      <c r="M373" s="29" t="e">
        <f>M379+M384+#REF!+M455</f>
        <v>#REF!</v>
      </c>
      <c r="N373" s="29" t="e">
        <f>N379+N384+#REF!+N455</f>
        <v>#REF!</v>
      </c>
      <c r="O373" s="29" t="e">
        <f>O379+O384+#REF!+O455</f>
        <v>#REF!</v>
      </c>
      <c r="P373" s="29" t="e">
        <f>P379+P384+#REF!+P455</f>
        <v>#REF!</v>
      </c>
      <c r="Q373" s="29" t="e">
        <f>Q379+Q384+#REF!+Q455</f>
        <v>#REF!</v>
      </c>
      <c r="R373" s="29" t="e">
        <f>R379+R384+#REF!+R455</f>
        <v>#REF!</v>
      </c>
      <c r="S373" s="29" t="e">
        <f>S379+S384+#REF!+S455</f>
        <v>#REF!</v>
      </c>
      <c r="T373" s="29" t="e">
        <f>T379+T384+#REF!+T455</f>
        <v>#REF!</v>
      </c>
      <c r="U373" s="29" t="e">
        <f>U379+U384+#REF!+U455</f>
        <v>#REF!</v>
      </c>
      <c r="V373" s="29" t="e">
        <f>V379+V384+#REF!+V455</f>
        <v>#REF!</v>
      </c>
      <c r="W373" s="29" t="e">
        <f>W379+W384+#REF!+W455</f>
        <v>#REF!</v>
      </c>
      <c r="X373" s="29" t="e">
        <f>X379+X384+#REF!+X455</f>
        <v>#REF!</v>
      </c>
      <c r="Y373" s="59" t="e">
        <f>X373/G367*100</f>
        <v>#REF!</v>
      </c>
      <c r="Z373" s="155">
        <f>Z374+Z384+Z388</f>
        <v>127801.7</v>
      </c>
    </row>
    <row r="374" spans="1:26" ht="19.5" outlineLevel="6" thickBot="1">
      <c r="A374" s="80" t="s">
        <v>175</v>
      </c>
      <c r="B374" s="19">
        <v>953</v>
      </c>
      <c r="C374" s="11" t="s">
        <v>18</v>
      </c>
      <c r="D374" s="11" t="s">
        <v>311</v>
      </c>
      <c r="E374" s="11" t="s">
        <v>5</v>
      </c>
      <c r="F374" s="11"/>
      <c r="G374" s="156">
        <f>G375+G378+G381</f>
        <v>127801.7</v>
      </c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42"/>
      <c r="Y374" s="59"/>
      <c r="Z374" s="156">
        <f>Z375+Z378+Z381</f>
        <v>127801.7</v>
      </c>
    </row>
    <row r="375" spans="1:26" ht="32.25" outlineLevel="6" thickBot="1">
      <c r="A375" s="93" t="s">
        <v>153</v>
      </c>
      <c r="B375" s="89">
        <v>953</v>
      </c>
      <c r="C375" s="90" t="s">
        <v>18</v>
      </c>
      <c r="D375" s="90" t="s">
        <v>312</v>
      </c>
      <c r="E375" s="90" t="s">
        <v>5</v>
      </c>
      <c r="F375" s="90"/>
      <c r="G375" s="157">
        <f>G376</f>
        <v>41098.7</v>
      </c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42"/>
      <c r="Y375" s="59"/>
      <c r="Z375" s="157">
        <f>Z376</f>
        <v>41098.7</v>
      </c>
    </row>
    <row r="376" spans="1:26" ht="19.5" outlineLevel="6" thickBot="1">
      <c r="A376" s="5" t="s">
        <v>116</v>
      </c>
      <c r="B376" s="21">
        <v>953</v>
      </c>
      <c r="C376" s="6" t="s">
        <v>18</v>
      </c>
      <c r="D376" s="6" t="s">
        <v>312</v>
      </c>
      <c r="E376" s="6" t="s">
        <v>115</v>
      </c>
      <c r="F376" s="6"/>
      <c r="G376" s="158">
        <f>G377</f>
        <v>41098.7</v>
      </c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42"/>
      <c r="Y376" s="59"/>
      <c r="Z376" s="158">
        <f>Z377</f>
        <v>41098.7</v>
      </c>
    </row>
    <row r="377" spans="1:26" ht="48" outlineLevel="6" thickBot="1">
      <c r="A377" s="98" t="s">
        <v>197</v>
      </c>
      <c r="B377" s="91">
        <v>953</v>
      </c>
      <c r="C377" s="92" t="s">
        <v>18</v>
      </c>
      <c r="D377" s="92" t="s">
        <v>312</v>
      </c>
      <c r="E377" s="92" t="s">
        <v>85</v>
      </c>
      <c r="F377" s="92"/>
      <c r="G377" s="159">
        <v>41098.7</v>
      </c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42"/>
      <c r="Y377" s="59"/>
      <c r="Z377" s="159">
        <v>41098.7</v>
      </c>
    </row>
    <row r="378" spans="1:26" ht="63.75" outlineLevel="6" thickBot="1">
      <c r="A378" s="113" t="s">
        <v>176</v>
      </c>
      <c r="B378" s="89">
        <v>953</v>
      </c>
      <c r="C378" s="90" t="s">
        <v>18</v>
      </c>
      <c r="D378" s="90" t="s">
        <v>313</v>
      </c>
      <c r="E378" s="90" t="s">
        <v>5</v>
      </c>
      <c r="F378" s="90"/>
      <c r="G378" s="157">
        <f>G379</f>
        <v>86703</v>
      </c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42"/>
      <c r="Y378" s="59"/>
      <c r="Z378" s="157">
        <f>Z379</f>
        <v>86703</v>
      </c>
    </row>
    <row r="379" spans="1:26" ht="16.5" outlineLevel="6" thickBot="1">
      <c r="A379" s="5" t="s">
        <v>116</v>
      </c>
      <c r="B379" s="21">
        <v>953</v>
      </c>
      <c r="C379" s="6" t="s">
        <v>18</v>
      </c>
      <c r="D379" s="6" t="s">
        <v>313</v>
      </c>
      <c r="E379" s="6" t="s">
        <v>115</v>
      </c>
      <c r="F379" s="6"/>
      <c r="G379" s="158">
        <f>G380</f>
        <v>86703</v>
      </c>
      <c r="H379" s="32">
        <f aca="true" t="shared" si="64" ref="H379:X379">H380</f>
        <v>0</v>
      </c>
      <c r="I379" s="32">
        <f t="shared" si="64"/>
        <v>0</v>
      </c>
      <c r="J379" s="32">
        <f t="shared" si="64"/>
        <v>0</v>
      </c>
      <c r="K379" s="32">
        <f t="shared" si="64"/>
        <v>0</v>
      </c>
      <c r="L379" s="32">
        <f t="shared" si="64"/>
        <v>0</v>
      </c>
      <c r="M379" s="32">
        <f t="shared" si="64"/>
        <v>0</v>
      </c>
      <c r="N379" s="32">
        <f t="shared" si="64"/>
        <v>0</v>
      </c>
      <c r="O379" s="32">
        <f t="shared" si="64"/>
        <v>0</v>
      </c>
      <c r="P379" s="32">
        <f t="shared" si="64"/>
        <v>0</v>
      </c>
      <c r="Q379" s="32">
        <f t="shared" si="64"/>
        <v>0</v>
      </c>
      <c r="R379" s="32">
        <f t="shared" si="64"/>
        <v>0</v>
      </c>
      <c r="S379" s="32">
        <f t="shared" si="64"/>
        <v>0</v>
      </c>
      <c r="T379" s="32">
        <f t="shared" si="64"/>
        <v>0</v>
      </c>
      <c r="U379" s="32">
        <f t="shared" si="64"/>
        <v>0</v>
      </c>
      <c r="V379" s="32">
        <f t="shared" si="64"/>
        <v>0</v>
      </c>
      <c r="W379" s="32">
        <f t="shared" si="64"/>
        <v>0</v>
      </c>
      <c r="X379" s="67">
        <f t="shared" si="64"/>
        <v>34477.81647</v>
      </c>
      <c r="Y379" s="59">
        <f>X379/G373*100</f>
        <v>26.977588302816002</v>
      </c>
      <c r="Z379" s="158">
        <f>Z380</f>
        <v>86703</v>
      </c>
    </row>
    <row r="380" spans="1:26" ht="48" outlineLevel="6" thickBot="1">
      <c r="A380" s="98" t="s">
        <v>197</v>
      </c>
      <c r="B380" s="91">
        <v>953</v>
      </c>
      <c r="C380" s="92" t="s">
        <v>18</v>
      </c>
      <c r="D380" s="92" t="s">
        <v>313</v>
      </c>
      <c r="E380" s="92" t="s">
        <v>85</v>
      </c>
      <c r="F380" s="92"/>
      <c r="G380" s="159">
        <v>86703</v>
      </c>
      <c r="H380" s="34">
        <f aca="true" t="shared" si="65" ref="H380:X380">H382</f>
        <v>0</v>
      </c>
      <c r="I380" s="34">
        <f t="shared" si="65"/>
        <v>0</v>
      </c>
      <c r="J380" s="34">
        <f t="shared" si="65"/>
        <v>0</v>
      </c>
      <c r="K380" s="34">
        <f t="shared" si="65"/>
        <v>0</v>
      </c>
      <c r="L380" s="34">
        <f t="shared" si="65"/>
        <v>0</v>
      </c>
      <c r="M380" s="34">
        <f t="shared" si="65"/>
        <v>0</v>
      </c>
      <c r="N380" s="34">
        <f t="shared" si="65"/>
        <v>0</v>
      </c>
      <c r="O380" s="34">
        <f t="shared" si="65"/>
        <v>0</v>
      </c>
      <c r="P380" s="34">
        <f t="shared" si="65"/>
        <v>0</v>
      </c>
      <c r="Q380" s="34">
        <f t="shared" si="65"/>
        <v>0</v>
      </c>
      <c r="R380" s="34">
        <f t="shared" si="65"/>
        <v>0</v>
      </c>
      <c r="S380" s="34">
        <f t="shared" si="65"/>
        <v>0</v>
      </c>
      <c r="T380" s="34">
        <f t="shared" si="65"/>
        <v>0</v>
      </c>
      <c r="U380" s="34">
        <f t="shared" si="65"/>
        <v>0</v>
      </c>
      <c r="V380" s="34">
        <f t="shared" si="65"/>
        <v>0</v>
      </c>
      <c r="W380" s="34">
        <f t="shared" si="65"/>
        <v>0</v>
      </c>
      <c r="X380" s="68">
        <f t="shared" si="65"/>
        <v>34477.81647</v>
      </c>
      <c r="Y380" s="59">
        <f>X380/G374*100</f>
        <v>26.977588302816002</v>
      </c>
      <c r="Z380" s="159">
        <v>86703</v>
      </c>
    </row>
    <row r="381" spans="1:26" ht="32.25" outlineLevel="6" thickBot="1">
      <c r="A381" s="124" t="s">
        <v>177</v>
      </c>
      <c r="B381" s="131">
        <v>953</v>
      </c>
      <c r="C381" s="90" t="s">
        <v>18</v>
      </c>
      <c r="D381" s="90" t="s">
        <v>314</v>
      </c>
      <c r="E381" s="90" t="s">
        <v>5</v>
      </c>
      <c r="F381" s="90"/>
      <c r="G381" s="157">
        <f>G382</f>
        <v>0</v>
      </c>
      <c r="H381" s="55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82"/>
      <c r="Y381" s="59"/>
      <c r="Z381" s="157">
        <f>Z382</f>
        <v>0</v>
      </c>
    </row>
    <row r="382" spans="1:26" ht="16.5" outlineLevel="6" thickBot="1">
      <c r="A382" s="5" t="s">
        <v>116</v>
      </c>
      <c r="B382" s="21">
        <v>953</v>
      </c>
      <c r="C382" s="6" t="s">
        <v>18</v>
      </c>
      <c r="D382" s="6" t="s">
        <v>314</v>
      </c>
      <c r="E382" s="6" t="s">
        <v>115</v>
      </c>
      <c r="F382" s="6"/>
      <c r="G382" s="158">
        <f>G383</f>
        <v>0</v>
      </c>
      <c r="H382" s="2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44"/>
      <c r="X382" s="65">
        <v>34477.81647</v>
      </c>
      <c r="Y382" s="59">
        <f>X382/G376*100</f>
        <v>83.89028477786403</v>
      </c>
      <c r="Z382" s="158">
        <f>Z383</f>
        <v>0</v>
      </c>
    </row>
    <row r="383" spans="1:26" ht="16.5" outlineLevel="6" thickBot="1">
      <c r="A383" s="95" t="s">
        <v>83</v>
      </c>
      <c r="B383" s="133">
        <v>953</v>
      </c>
      <c r="C383" s="92" t="s">
        <v>18</v>
      </c>
      <c r="D383" s="92" t="s">
        <v>314</v>
      </c>
      <c r="E383" s="92" t="s">
        <v>84</v>
      </c>
      <c r="F383" s="92"/>
      <c r="G383" s="159">
        <v>0</v>
      </c>
      <c r="H383" s="55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75"/>
      <c r="Y383" s="59"/>
      <c r="Z383" s="159">
        <v>0</v>
      </c>
    </row>
    <row r="384" spans="1:26" ht="32.25" outlineLevel="6" thickBot="1">
      <c r="A384" s="134" t="s">
        <v>227</v>
      </c>
      <c r="B384" s="137">
        <v>953</v>
      </c>
      <c r="C384" s="9" t="s">
        <v>18</v>
      </c>
      <c r="D384" s="9" t="s">
        <v>315</v>
      </c>
      <c r="E384" s="9" t="s">
        <v>5</v>
      </c>
      <c r="F384" s="9"/>
      <c r="G384" s="148">
        <f>G385</f>
        <v>0</v>
      </c>
      <c r="H384" s="31" t="e">
        <f>H385+#REF!+H407+H402</f>
        <v>#REF!</v>
      </c>
      <c r="I384" s="31" t="e">
        <f>I385+#REF!+I407+I402</f>
        <v>#REF!</v>
      </c>
      <c r="J384" s="31" t="e">
        <f>J385+#REF!+J407+J402</f>
        <v>#REF!</v>
      </c>
      <c r="K384" s="31" t="e">
        <f>K385+#REF!+K407+K402</f>
        <v>#REF!</v>
      </c>
      <c r="L384" s="31" t="e">
        <f>L385+#REF!+L407+L402</f>
        <v>#REF!</v>
      </c>
      <c r="M384" s="31" t="e">
        <f>M385+#REF!+M407+M402</f>
        <v>#REF!</v>
      </c>
      <c r="N384" s="31" t="e">
        <f>N385+#REF!+N407+N402</f>
        <v>#REF!</v>
      </c>
      <c r="O384" s="31" t="e">
        <f>O385+#REF!+O407+O402</f>
        <v>#REF!</v>
      </c>
      <c r="P384" s="31" t="e">
        <f>P385+#REF!+P407+P402</f>
        <v>#REF!</v>
      </c>
      <c r="Q384" s="31" t="e">
        <f>Q385+#REF!+Q407+Q402</f>
        <v>#REF!</v>
      </c>
      <c r="R384" s="31" t="e">
        <f>R385+#REF!+R407+R402</f>
        <v>#REF!</v>
      </c>
      <c r="S384" s="31" t="e">
        <f>S385+#REF!+S407+S402</f>
        <v>#REF!</v>
      </c>
      <c r="T384" s="31" t="e">
        <f>T385+#REF!+T407+T402</f>
        <v>#REF!</v>
      </c>
      <c r="U384" s="31" t="e">
        <f>U385+#REF!+U407+U402</f>
        <v>#REF!</v>
      </c>
      <c r="V384" s="31" t="e">
        <f>V385+#REF!+V407+V402</f>
        <v>#REF!</v>
      </c>
      <c r="W384" s="31" t="e">
        <f>W385+#REF!+W407+W402</f>
        <v>#REF!</v>
      </c>
      <c r="X384" s="31" t="e">
        <f>X385+#REF!+X407+X402</f>
        <v>#REF!</v>
      </c>
      <c r="Y384" s="59" t="e">
        <f>X384/G378*100</f>
        <v>#REF!</v>
      </c>
      <c r="Z384" s="148">
        <f>Z385</f>
        <v>0</v>
      </c>
    </row>
    <row r="385" spans="1:26" ht="32.25" outlineLevel="6" thickBot="1">
      <c r="A385" s="124" t="s">
        <v>178</v>
      </c>
      <c r="B385" s="131">
        <v>953</v>
      </c>
      <c r="C385" s="90" t="s">
        <v>18</v>
      </c>
      <c r="D385" s="90" t="s">
        <v>316</v>
      </c>
      <c r="E385" s="90" t="s">
        <v>5</v>
      </c>
      <c r="F385" s="90"/>
      <c r="G385" s="149">
        <f>G386</f>
        <v>0</v>
      </c>
      <c r="H385" s="32">
        <f aca="true" t="shared" si="66" ref="H385:X385">H386</f>
        <v>0</v>
      </c>
      <c r="I385" s="32">
        <f t="shared" si="66"/>
        <v>0</v>
      </c>
      <c r="J385" s="32">
        <f t="shared" si="66"/>
        <v>0</v>
      </c>
      <c r="K385" s="32">
        <f t="shared" si="66"/>
        <v>0</v>
      </c>
      <c r="L385" s="32">
        <f t="shared" si="66"/>
        <v>0</v>
      </c>
      <c r="M385" s="32">
        <f t="shared" si="66"/>
        <v>0</v>
      </c>
      <c r="N385" s="32">
        <f t="shared" si="66"/>
        <v>0</v>
      </c>
      <c r="O385" s="32">
        <f t="shared" si="66"/>
        <v>0</v>
      </c>
      <c r="P385" s="32">
        <f t="shared" si="66"/>
        <v>0</v>
      </c>
      <c r="Q385" s="32">
        <f t="shared" si="66"/>
        <v>0</v>
      </c>
      <c r="R385" s="32">
        <f t="shared" si="66"/>
        <v>0</v>
      </c>
      <c r="S385" s="32">
        <f t="shared" si="66"/>
        <v>0</v>
      </c>
      <c r="T385" s="32">
        <f t="shared" si="66"/>
        <v>0</v>
      </c>
      <c r="U385" s="32">
        <f t="shared" si="66"/>
        <v>0</v>
      </c>
      <c r="V385" s="32">
        <f t="shared" si="66"/>
        <v>0</v>
      </c>
      <c r="W385" s="32">
        <f t="shared" si="66"/>
        <v>0</v>
      </c>
      <c r="X385" s="70">
        <f t="shared" si="66"/>
        <v>0</v>
      </c>
      <c r="Y385" s="59">
        <f>X385/G379*100</f>
        <v>0</v>
      </c>
      <c r="Z385" s="149">
        <f>Z386</f>
        <v>0</v>
      </c>
    </row>
    <row r="386" spans="1:26" ht="16.5" outlineLevel="6" thickBot="1">
      <c r="A386" s="5" t="s">
        <v>116</v>
      </c>
      <c r="B386" s="21">
        <v>953</v>
      </c>
      <c r="C386" s="6" t="s">
        <v>18</v>
      </c>
      <c r="D386" s="6" t="s">
        <v>316</v>
      </c>
      <c r="E386" s="6" t="s">
        <v>115</v>
      </c>
      <c r="F386" s="6"/>
      <c r="G386" s="150">
        <f>G387</f>
        <v>0</v>
      </c>
      <c r="H386" s="34">
        <f aca="true" t="shared" si="67" ref="H386:X386">H397</f>
        <v>0</v>
      </c>
      <c r="I386" s="34">
        <f t="shared" si="67"/>
        <v>0</v>
      </c>
      <c r="J386" s="34">
        <f t="shared" si="67"/>
        <v>0</v>
      </c>
      <c r="K386" s="34">
        <f t="shared" si="67"/>
        <v>0</v>
      </c>
      <c r="L386" s="34">
        <f t="shared" si="67"/>
        <v>0</v>
      </c>
      <c r="M386" s="34">
        <f t="shared" si="67"/>
        <v>0</v>
      </c>
      <c r="N386" s="34">
        <f t="shared" si="67"/>
        <v>0</v>
      </c>
      <c r="O386" s="34">
        <f t="shared" si="67"/>
        <v>0</v>
      </c>
      <c r="P386" s="34">
        <f t="shared" si="67"/>
        <v>0</v>
      </c>
      <c r="Q386" s="34">
        <f t="shared" si="67"/>
        <v>0</v>
      </c>
      <c r="R386" s="34">
        <f t="shared" si="67"/>
        <v>0</v>
      </c>
      <c r="S386" s="34">
        <f t="shared" si="67"/>
        <v>0</v>
      </c>
      <c r="T386" s="34">
        <f t="shared" si="67"/>
        <v>0</v>
      </c>
      <c r="U386" s="34">
        <f t="shared" si="67"/>
        <v>0</v>
      </c>
      <c r="V386" s="34">
        <f t="shared" si="67"/>
        <v>0</v>
      </c>
      <c r="W386" s="34">
        <f t="shared" si="67"/>
        <v>0</v>
      </c>
      <c r="X386" s="68">
        <f t="shared" si="67"/>
        <v>0</v>
      </c>
      <c r="Y386" s="59">
        <f>X386/G380*100</f>
        <v>0</v>
      </c>
      <c r="Z386" s="150">
        <f>Z387</f>
        <v>0</v>
      </c>
    </row>
    <row r="387" spans="1:26" ht="16.5" outlineLevel="6" thickBot="1">
      <c r="A387" s="95" t="s">
        <v>83</v>
      </c>
      <c r="B387" s="133">
        <v>953</v>
      </c>
      <c r="C387" s="92" t="s">
        <v>18</v>
      </c>
      <c r="D387" s="92" t="s">
        <v>316</v>
      </c>
      <c r="E387" s="92" t="s">
        <v>84</v>
      </c>
      <c r="F387" s="92"/>
      <c r="G387" s="151">
        <v>0</v>
      </c>
      <c r="H387" s="55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82"/>
      <c r="Y387" s="59"/>
      <c r="Z387" s="151">
        <v>0</v>
      </c>
    </row>
    <row r="388" spans="1:26" ht="16.5" outlineLevel="6" thickBot="1">
      <c r="A388" s="134" t="s">
        <v>353</v>
      </c>
      <c r="B388" s="137">
        <v>953</v>
      </c>
      <c r="C388" s="9" t="s">
        <v>18</v>
      </c>
      <c r="D388" s="9" t="s">
        <v>355</v>
      </c>
      <c r="E388" s="9" t="s">
        <v>5</v>
      </c>
      <c r="F388" s="9"/>
      <c r="G388" s="140">
        <f>G389</f>
        <v>0</v>
      </c>
      <c r="H388" s="55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82"/>
      <c r="Y388" s="59"/>
      <c r="Z388" s="140">
        <f>Z389</f>
        <v>0</v>
      </c>
    </row>
    <row r="389" spans="1:26" ht="15" customHeight="1" outlineLevel="6" thickBot="1">
      <c r="A389" s="124" t="s">
        <v>354</v>
      </c>
      <c r="B389" s="131">
        <v>953</v>
      </c>
      <c r="C389" s="90" t="s">
        <v>18</v>
      </c>
      <c r="D389" s="90" t="s">
        <v>368</v>
      </c>
      <c r="E389" s="90" t="s">
        <v>5</v>
      </c>
      <c r="F389" s="90"/>
      <c r="G389" s="142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2"/>
      <c r="Y389" s="59"/>
      <c r="Z389" s="142">
        <f>Z390</f>
        <v>0</v>
      </c>
    </row>
    <row r="390" spans="1:26" ht="16.5" outlineLevel="6" thickBot="1">
      <c r="A390" s="5" t="s">
        <v>116</v>
      </c>
      <c r="B390" s="21">
        <v>953</v>
      </c>
      <c r="C390" s="6" t="s">
        <v>18</v>
      </c>
      <c r="D390" s="6" t="s">
        <v>368</v>
      </c>
      <c r="E390" s="6" t="s">
        <v>115</v>
      </c>
      <c r="F390" s="6"/>
      <c r="G390" s="145">
        <f>G391</f>
        <v>0</v>
      </c>
      <c r="H390" s="55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82"/>
      <c r="Y390" s="59"/>
      <c r="Z390" s="145">
        <f>Z391</f>
        <v>0</v>
      </c>
    </row>
    <row r="391" spans="1:26" ht="16.5" outlineLevel="6" thickBot="1">
      <c r="A391" s="95" t="s">
        <v>83</v>
      </c>
      <c r="B391" s="133">
        <v>953</v>
      </c>
      <c r="C391" s="92" t="s">
        <v>18</v>
      </c>
      <c r="D391" s="92" t="s">
        <v>368</v>
      </c>
      <c r="E391" s="92" t="s">
        <v>84</v>
      </c>
      <c r="F391" s="92"/>
      <c r="G391" s="141">
        <v>0</v>
      </c>
      <c r="H391" s="55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82"/>
      <c r="Y391" s="59"/>
      <c r="Z391" s="141">
        <v>0</v>
      </c>
    </row>
    <row r="392" spans="1:26" ht="16.5" outlineLevel="6" thickBot="1">
      <c r="A392" s="123" t="s">
        <v>39</v>
      </c>
      <c r="B392" s="18">
        <v>953</v>
      </c>
      <c r="C392" s="39" t="s">
        <v>19</v>
      </c>
      <c r="D392" s="39" t="s">
        <v>247</v>
      </c>
      <c r="E392" s="39" t="s">
        <v>5</v>
      </c>
      <c r="F392" s="39"/>
      <c r="G392" s="166">
        <f>G397+G393+G417</f>
        <v>411706.702</v>
      </c>
      <c r="H392" s="55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82"/>
      <c r="Y392" s="59"/>
      <c r="Z392" s="166">
        <f>Z397+Z393+Z417</f>
        <v>420706.702</v>
      </c>
    </row>
    <row r="393" spans="1:26" ht="32.25" outlineLevel="6" thickBot="1">
      <c r="A393" s="111" t="s">
        <v>131</v>
      </c>
      <c r="B393" s="19">
        <v>953</v>
      </c>
      <c r="C393" s="9" t="s">
        <v>19</v>
      </c>
      <c r="D393" s="9" t="s">
        <v>248</v>
      </c>
      <c r="E393" s="9" t="s">
        <v>5</v>
      </c>
      <c r="F393" s="9"/>
      <c r="G393" s="155">
        <f>G394</f>
        <v>0</v>
      </c>
      <c r="H393" s="55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82"/>
      <c r="Y393" s="59"/>
      <c r="Z393" s="155">
        <f>Z394</f>
        <v>0</v>
      </c>
    </row>
    <row r="394" spans="1:26" ht="32.25" outlineLevel="6" thickBot="1">
      <c r="A394" s="111" t="s">
        <v>132</v>
      </c>
      <c r="B394" s="19">
        <v>953</v>
      </c>
      <c r="C394" s="9" t="s">
        <v>19</v>
      </c>
      <c r="D394" s="9" t="s">
        <v>249</v>
      </c>
      <c r="E394" s="9" t="s">
        <v>5</v>
      </c>
      <c r="F394" s="9"/>
      <c r="G394" s="155">
        <f>G395</f>
        <v>0</v>
      </c>
      <c r="H394" s="55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82"/>
      <c r="Y394" s="59"/>
      <c r="Z394" s="155">
        <f>Z395</f>
        <v>0</v>
      </c>
    </row>
    <row r="395" spans="1:26" ht="32.25" outlineLevel="6" thickBot="1">
      <c r="A395" s="93" t="s">
        <v>369</v>
      </c>
      <c r="B395" s="89">
        <v>953</v>
      </c>
      <c r="C395" s="90" t="s">
        <v>19</v>
      </c>
      <c r="D395" s="90" t="s">
        <v>370</v>
      </c>
      <c r="E395" s="90" t="s">
        <v>5</v>
      </c>
      <c r="F395" s="90"/>
      <c r="G395" s="142">
        <f>G396</f>
        <v>0</v>
      </c>
      <c r="H395" s="55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82"/>
      <c r="Y395" s="59"/>
      <c r="Z395" s="142">
        <f>Z396</f>
        <v>0</v>
      </c>
    </row>
    <row r="396" spans="1:26" ht="15.75" outlineLevel="6">
      <c r="A396" s="5" t="s">
        <v>83</v>
      </c>
      <c r="B396" s="21">
        <v>953</v>
      </c>
      <c r="C396" s="6" t="s">
        <v>19</v>
      </c>
      <c r="D396" s="6" t="s">
        <v>370</v>
      </c>
      <c r="E396" s="6" t="s">
        <v>84</v>
      </c>
      <c r="F396" s="6"/>
      <c r="G396" s="145">
        <v>0</v>
      </c>
      <c r="H396" s="55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82"/>
      <c r="Y396" s="59"/>
      <c r="Z396" s="145">
        <v>0</v>
      </c>
    </row>
    <row r="397" spans="1:26" ht="15.75" outlineLevel="6">
      <c r="A397" s="80" t="s">
        <v>226</v>
      </c>
      <c r="B397" s="19">
        <v>953</v>
      </c>
      <c r="C397" s="9" t="s">
        <v>19</v>
      </c>
      <c r="D397" s="9" t="s">
        <v>310</v>
      </c>
      <c r="E397" s="9" t="s">
        <v>5</v>
      </c>
      <c r="F397" s="9"/>
      <c r="G397" s="155">
        <f>G398</f>
        <v>411686.702</v>
      </c>
      <c r="H397" s="155">
        <f aca="true" t="shared" si="68" ref="H397:Z397">H398</f>
        <v>0</v>
      </c>
      <c r="I397" s="155">
        <f t="shared" si="68"/>
        <v>0</v>
      </c>
      <c r="J397" s="155">
        <f t="shared" si="68"/>
        <v>0</v>
      </c>
      <c r="K397" s="155">
        <f t="shared" si="68"/>
        <v>0</v>
      </c>
      <c r="L397" s="155">
        <f t="shared" si="68"/>
        <v>0</v>
      </c>
      <c r="M397" s="155">
        <f t="shared" si="68"/>
        <v>0</v>
      </c>
      <c r="N397" s="155">
        <f t="shared" si="68"/>
        <v>0</v>
      </c>
      <c r="O397" s="155">
        <f t="shared" si="68"/>
        <v>0</v>
      </c>
      <c r="P397" s="155">
        <f t="shared" si="68"/>
        <v>0</v>
      </c>
      <c r="Q397" s="155">
        <f t="shared" si="68"/>
        <v>0</v>
      </c>
      <c r="R397" s="155">
        <f t="shared" si="68"/>
        <v>0</v>
      </c>
      <c r="S397" s="155">
        <f t="shared" si="68"/>
        <v>0</v>
      </c>
      <c r="T397" s="155">
        <f t="shared" si="68"/>
        <v>0</v>
      </c>
      <c r="U397" s="155">
        <f t="shared" si="68"/>
        <v>0</v>
      </c>
      <c r="V397" s="155">
        <f t="shared" si="68"/>
        <v>0</v>
      </c>
      <c r="W397" s="155">
        <f t="shared" si="68"/>
        <v>0</v>
      </c>
      <c r="X397" s="155">
        <f t="shared" si="68"/>
        <v>0</v>
      </c>
      <c r="Y397" s="155">
        <f t="shared" si="68"/>
        <v>0</v>
      </c>
      <c r="Z397" s="155">
        <f t="shared" si="68"/>
        <v>420686.702</v>
      </c>
    </row>
    <row r="398" spans="1:26" ht="16.5" outlineLevel="6" thickBot="1">
      <c r="A398" s="135" t="s">
        <v>179</v>
      </c>
      <c r="B398" s="20">
        <v>953</v>
      </c>
      <c r="C398" s="11" t="s">
        <v>19</v>
      </c>
      <c r="D398" s="11" t="s">
        <v>317</v>
      </c>
      <c r="E398" s="11" t="s">
        <v>5</v>
      </c>
      <c r="F398" s="11"/>
      <c r="G398" s="156">
        <f>G399+G402+G405+G408+G411+G414</f>
        <v>411686.702</v>
      </c>
      <c r="H398" s="156">
        <f aca="true" t="shared" si="69" ref="H398:Z398">H399+H402+H405+H408+H411+H414</f>
        <v>0</v>
      </c>
      <c r="I398" s="156">
        <f t="shared" si="69"/>
        <v>0</v>
      </c>
      <c r="J398" s="156">
        <f t="shared" si="69"/>
        <v>0</v>
      </c>
      <c r="K398" s="156">
        <f t="shared" si="69"/>
        <v>0</v>
      </c>
      <c r="L398" s="156">
        <f t="shared" si="69"/>
        <v>0</v>
      </c>
      <c r="M398" s="156">
        <f t="shared" si="69"/>
        <v>0</v>
      </c>
      <c r="N398" s="156">
        <f t="shared" si="69"/>
        <v>0</v>
      </c>
      <c r="O398" s="156">
        <f t="shared" si="69"/>
        <v>0</v>
      </c>
      <c r="P398" s="156">
        <f t="shared" si="69"/>
        <v>0</v>
      </c>
      <c r="Q398" s="156">
        <f t="shared" si="69"/>
        <v>0</v>
      </c>
      <c r="R398" s="156">
        <f t="shared" si="69"/>
        <v>0</v>
      </c>
      <c r="S398" s="156">
        <f t="shared" si="69"/>
        <v>0</v>
      </c>
      <c r="T398" s="156">
        <f t="shared" si="69"/>
        <v>0</v>
      </c>
      <c r="U398" s="156">
        <f t="shared" si="69"/>
        <v>0</v>
      </c>
      <c r="V398" s="156">
        <f t="shared" si="69"/>
        <v>0</v>
      </c>
      <c r="W398" s="156">
        <f t="shared" si="69"/>
        <v>0</v>
      </c>
      <c r="X398" s="156">
        <f t="shared" si="69"/>
        <v>0</v>
      </c>
      <c r="Y398" s="156">
        <f t="shared" si="69"/>
        <v>0</v>
      </c>
      <c r="Z398" s="156">
        <f t="shared" si="69"/>
        <v>420686.702</v>
      </c>
    </row>
    <row r="399" spans="1:26" ht="32.25" outlineLevel="6" thickBot="1">
      <c r="A399" s="93" t="s">
        <v>153</v>
      </c>
      <c r="B399" s="89">
        <v>953</v>
      </c>
      <c r="C399" s="90" t="s">
        <v>19</v>
      </c>
      <c r="D399" s="90" t="s">
        <v>318</v>
      </c>
      <c r="E399" s="90" t="s">
        <v>5</v>
      </c>
      <c r="F399" s="90"/>
      <c r="G399" s="157">
        <f>G400</f>
        <v>98920.5</v>
      </c>
      <c r="H399" s="55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82"/>
      <c r="Y399" s="59"/>
      <c r="Z399" s="157">
        <f>Z400</f>
        <v>98920.5</v>
      </c>
    </row>
    <row r="400" spans="1:26" ht="16.5" outlineLevel="6" thickBot="1">
      <c r="A400" s="5" t="s">
        <v>116</v>
      </c>
      <c r="B400" s="21">
        <v>953</v>
      </c>
      <c r="C400" s="6" t="s">
        <v>19</v>
      </c>
      <c r="D400" s="6" t="s">
        <v>318</v>
      </c>
      <c r="E400" s="6" t="s">
        <v>115</v>
      </c>
      <c r="F400" s="6"/>
      <c r="G400" s="158">
        <f>G401</f>
        <v>98920.5</v>
      </c>
      <c r="H400" s="2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44"/>
      <c r="X400" s="65">
        <v>19460.04851</v>
      </c>
      <c r="Y400" s="59" t="e">
        <f>X400/#REF!*100</f>
        <v>#REF!</v>
      </c>
      <c r="Z400" s="158">
        <f>Z401</f>
        <v>98920.5</v>
      </c>
    </row>
    <row r="401" spans="1:26" ht="48" outlineLevel="6" thickBot="1">
      <c r="A401" s="98" t="s">
        <v>197</v>
      </c>
      <c r="B401" s="91">
        <v>953</v>
      </c>
      <c r="C401" s="92" t="s">
        <v>19</v>
      </c>
      <c r="D401" s="92" t="s">
        <v>318</v>
      </c>
      <c r="E401" s="92" t="s">
        <v>85</v>
      </c>
      <c r="F401" s="92"/>
      <c r="G401" s="159">
        <v>98920.5</v>
      </c>
      <c r="H401" s="55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75"/>
      <c r="Y401" s="59"/>
      <c r="Z401" s="159">
        <v>98920.5</v>
      </c>
    </row>
    <row r="402" spans="1:26" ht="32.25" outlineLevel="6" thickBot="1">
      <c r="A402" s="124" t="s">
        <v>194</v>
      </c>
      <c r="B402" s="89">
        <v>953</v>
      </c>
      <c r="C402" s="90" t="s">
        <v>19</v>
      </c>
      <c r="D402" s="90" t="s">
        <v>323</v>
      </c>
      <c r="E402" s="90" t="s">
        <v>5</v>
      </c>
      <c r="F402" s="90"/>
      <c r="G402" s="157">
        <f>G403</f>
        <v>0</v>
      </c>
      <c r="H402" s="31">
        <f aca="true" t="shared" si="70" ref="H402:X402">H403</f>
        <v>0</v>
      </c>
      <c r="I402" s="31">
        <f t="shared" si="70"/>
        <v>0</v>
      </c>
      <c r="J402" s="31">
        <f t="shared" si="70"/>
        <v>0</v>
      </c>
      <c r="K402" s="31">
        <f t="shared" si="70"/>
        <v>0</v>
      </c>
      <c r="L402" s="31">
        <f t="shared" si="70"/>
        <v>0</v>
      </c>
      <c r="M402" s="31">
        <f t="shared" si="70"/>
        <v>0</v>
      </c>
      <c r="N402" s="31">
        <f t="shared" si="70"/>
        <v>0</v>
      </c>
      <c r="O402" s="31">
        <f t="shared" si="70"/>
        <v>0</v>
      </c>
      <c r="P402" s="31">
        <f t="shared" si="70"/>
        <v>0</v>
      </c>
      <c r="Q402" s="31">
        <f t="shared" si="70"/>
        <v>0</v>
      </c>
      <c r="R402" s="31">
        <f t="shared" si="70"/>
        <v>0</v>
      </c>
      <c r="S402" s="31">
        <f t="shared" si="70"/>
        <v>0</v>
      </c>
      <c r="T402" s="31">
        <f t="shared" si="70"/>
        <v>0</v>
      </c>
      <c r="U402" s="31">
        <f t="shared" si="70"/>
        <v>0</v>
      </c>
      <c r="V402" s="31">
        <f t="shared" si="70"/>
        <v>0</v>
      </c>
      <c r="W402" s="31">
        <f t="shared" si="70"/>
        <v>0</v>
      </c>
      <c r="X402" s="31">
        <f t="shared" si="70"/>
        <v>0</v>
      </c>
      <c r="Y402" s="59">
        <v>0</v>
      </c>
      <c r="Z402" s="157">
        <f>Z403</f>
        <v>9000</v>
      </c>
    </row>
    <row r="403" spans="1:26" ht="16.5" outlineLevel="6" thickBot="1">
      <c r="A403" s="5" t="s">
        <v>116</v>
      </c>
      <c r="B403" s="21">
        <v>953</v>
      </c>
      <c r="C403" s="6" t="s">
        <v>19</v>
      </c>
      <c r="D403" s="6" t="s">
        <v>323</v>
      </c>
      <c r="E403" s="6" t="s">
        <v>115</v>
      </c>
      <c r="F403" s="6"/>
      <c r="G403" s="158">
        <f>G404</f>
        <v>0</v>
      </c>
      <c r="H403" s="34">
        <f aca="true" t="shared" si="71" ref="H403:X403">H406</f>
        <v>0</v>
      </c>
      <c r="I403" s="34">
        <f t="shared" si="71"/>
        <v>0</v>
      </c>
      <c r="J403" s="34">
        <f t="shared" si="71"/>
        <v>0</v>
      </c>
      <c r="K403" s="34">
        <f t="shared" si="71"/>
        <v>0</v>
      </c>
      <c r="L403" s="34">
        <f t="shared" si="71"/>
        <v>0</v>
      </c>
      <c r="M403" s="34">
        <f t="shared" si="71"/>
        <v>0</v>
      </c>
      <c r="N403" s="34">
        <f t="shared" si="71"/>
        <v>0</v>
      </c>
      <c r="O403" s="34">
        <f t="shared" si="71"/>
        <v>0</v>
      </c>
      <c r="P403" s="34">
        <f t="shared" si="71"/>
        <v>0</v>
      </c>
      <c r="Q403" s="34">
        <f t="shared" si="71"/>
        <v>0</v>
      </c>
      <c r="R403" s="34">
        <f t="shared" si="71"/>
        <v>0</v>
      </c>
      <c r="S403" s="34">
        <f t="shared" si="71"/>
        <v>0</v>
      </c>
      <c r="T403" s="34">
        <f t="shared" si="71"/>
        <v>0</v>
      </c>
      <c r="U403" s="34">
        <f t="shared" si="71"/>
        <v>0</v>
      </c>
      <c r="V403" s="34">
        <f t="shared" si="71"/>
        <v>0</v>
      </c>
      <c r="W403" s="34">
        <f t="shared" si="71"/>
        <v>0</v>
      </c>
      <c r="X403" s="34">
        <f t="shared" si="71"/>
        <v>0</v>
      </c>
      <c r="Y403" s="59">
        <v>0</v>
      </c>
      <c r="Z403" s="158">
        <f>Z404</f>
        <v>9000</v>
      </c>
    </row>
    <row r="404" spans="1:26" ht="16.5" outlineLevel="6" thickBot="1">
      <c r="A404" s="95" t="s">
        <v>83</v>
      </c>
      <c r="B404" s="91">
        <v>953</v>
      </c>
      <c r="C404" s="92" t="s">
        <v>19</v>
      </c>
      <c r="D404" s="92" t="s">
        <v>323</v>
      </c>
      <c r="E404" s="92" t="s">
        <v>84</v>
      </c>
      <c r="F404" s="92"/>
      <c r="G404" s="159">
        <v>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55"/>
      <c r="Y404" s="59"/>
      <c r="Z404" s="159">
        <v>9000</v>
      </c>
    </row>
    <row r="405" spans="1:26" ht="16.5" outlineLevel="6" thickBot="1">
      <c r="A405" s="124" t="s">
        <v>236</v>
      </c>
      <c r="B405" s="89">
        <v>953</v>
      </c>
      <c r="C405" s="90" t="s">
        <v>19</v>
      </c>
      <c r="D405" s="90" t="s">
        <v>319</v>
      </c>
      <c r="E405" s="90" t="s">
        <v>5</v>
      </c>
      <c r="F405" s="90"/>
      <c r="G405" s="149">
        <f>G406</f>
        <v>0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55"/>
      <c r="Y405" s="59"/>
      <c r="Z405" s="149">
        <f>Z406</f>
        <v>0</v>
      </c>
    </row>
    <row r="406" spans="1:26" ht="16.5" outlineLevel="6" thickBot="1">
      <c r="A406" s="5" t="s">
        <v>116</v>
      </c>
      <c r="B406" s="21">
        <v>953</v>
      </c>
      <c r="C406" s="6" t="s">
        <v>19</v>
      </c>
      <c r="D406" s="6" t="s">
        <v>319</v>
      </c>
      <c r="E406" s="6" t="s">
        <v>115</v>
      </c>
      <c r="F406" s="6"/>
      <c r="G406" s="150">
        <f>G407</f>
        <v>0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75">
        <v>0</v>
      </c>
      <c r="Y406" s="59">
        <v>0</v>
      </c>
      <c r="Z406" s="150">
        <f>Z407</f>
        <v>0</v>
      </c>
    </row>
    <row r="407" spans="1:26" ht="16.5" outlineLevel="6" thickBot="1">
      <c r="A407" s="95" t="s">
        <v>83</v>
      </c>
      <c r="B407" s="91">
        <v>953</v>
      </c>
      <c r="C407" s="92" t="s">
        <v>19</v>
      </c>
      <c r="D407" s="92" t="s">
        <v>319</v>
      </c>
      <c r="E407" s="92" t="s">
        <v>84</v>
      </c>
      <c r="F407" s="92"/>
      <c r="G407" s="151">
        <v>0</v>
      </c>
      <c r="H407" s="31" t="e">
        <f>#REF!+#REF!+#REF!+H426+H434+#REF!</f>
        <v>#REF!</v>
      </c>
      <c r="I407" s="31" t="e">
        <f>#REF!+#REF!+#REF!+I426+I434+#REF!</f>
        <v>#REF!</v>
      </c>
      <c r="J407" s="31" t="e">
        <f>#REF!+#REF!+#REF!+J426+J434+#REF!</f>
        <v>#REF!</v>
      </c>
      <c r="K407" s="31" t="e">
        <f>#REF!+#REF!+#REF!+K426+K434+#REF!</f>
        <v>#REF!</v>
      </c>
      <c r="L407" s="31" t="e">
        <f>#REF!+#REF!+#REF!+L426+L434+#REF!</f>
        <v>#REF!</v>
      </c>
      <c r="M407" s="31" t="e">
        <f>#REF!+#REF!+#REF!+M426+M434+#REF!</f>
        <v>#REF!</v>
      </c>
      <c r="N407" s="31" t="e">
        <f>#REF!+#REF!+#REF!+N426+N434+#REF!</f>
        <v>#REF!</v>
      </c>
      <c r="O407" s="31" t="e">
        <f>#REF!+#REF!+#REF!+O426+O434+#REF!</f>
        <v>#REF!</v>
      </c>
      <c r="P407" s="31" t="e">
        <f>#REF!+#REF!+#REF!+P426+P434+#REF!</f>
        <v>#REF!</v>
      </c>
      <c r="Q407" s="31" t="e">
        <f>#REF!+#REF!+#REF!+Q426+Q434+#REF!</f>
        <v>#REF!</v>
      </c>
      <c r="R407" s="31" t="e">
        <f>#REF!+#REF!+#REF!+R426+R434+#REF!</f>
        <v>#REF!</v>
      </c>
      <c r="S407" s="31" t="e">
        <f>#REF!+#REF!+#REF!+S426+S434+#REF!</f>
        <v>#REF!</v>
      </c>
      <c r="T407" s="31" t="e">
        <f>#REF!+#REF!+#REF!+T426+T434+#REF!</f>
        <v>#REF!</v>
      </c>
      <c r="U407" s="31" t="e">
        <f>#REF!+#REF!+#REF!+U426+U434+#REF!</f>
        <v>#REF!</v>
      </c>
      <c r="V407" s="31" t="e">
        <f>#REF!+#REF!+#REF!+V426+V434+#REF!</f>
        <v>#REF!</v>
      </c>
      <c r="W407" s="31" t="e">
        <f>#REF!+#REF!+#REF!+W426+W434+#REF!</f>
        <v>#REF!</v>
      </c>
      <c r="X407" s="69" t="e">
        <f>#REF!+#REF!+#REF!+X426+X434+#REF!</f>
        <v>#REF!</v>
      </c>
      <c r="Y407" s="59" t="e">
        <f>X407/G401*100</f>
        <v>#REF!</v>
      </c>
      <c r="Z407" s="151">
        <v>0</v>
      </c>
    </row>
    <row r="408" spans="1:26" ht="63.75" outlineLevel="6" thickBot="1">
      <c r="A408" s="136" t="s">
        <v>180</v>
      </c>
      <c r="B408" s="138">
        <v>953</v>
      </c>
      <c r="C408" s="106" t="s">
        <v>19</v>
      </c>
      <c r="D408" s="106" t="s">
        <v>320</v>
      </c>
      <c r="E408" s="106" t="s">
        <v>5</v>
      </c>
      <c r="F408" s="106"/>
      <c r="G408" s="165">
        <f>G409</f>
        <v>291581</v>
      </c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69"/>
      <c r="Y408" s="59"/>
      <c r="Z408" s="165">
        <f>Z409</f>
        <v>291581</v>
      </c>
    </row>
    <row r="409" spans="1:26" ht="23.25" customHeight="1" outlineLevel="6" thickBot="1">
      <c r="A409" s="5" t="s">
        <v>116</v>
      </c>
      <c r="B409" s="21">
        <v>953</v>
      </c>
      <c r="C409" s="6" t="s">
        <v>19</v>
      </c>
      <c r="D409" s="6" t="s">
        <v>320</v>
      </c>
      <c r="E409" s="6" t="s">
        <v>115</v>
      </c>
      <c r="F409" s="6"/>
      <c r="G409" s="158">
        <f>G410</f>
        <v>291581</v>
      </c>
      <c r="H409" s="83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5"/>
      <c r="Y409" s="59"/>
      <c r="Z409" s="158">
        <f>Z410</f>
        <v>291581</v>
      </c>
    </row>
    <row r="410" spans="1:26" ht="18.75" customHeight="1" outlineLevel="6" thickBot="1">
      <c r="A410" s="98" t="s">
        <v>197</v>
      </c>
      <c r="B410" s="91">
        <v>953</v>
      </c>
      <c r="C410" s="92" t="s">
        <v>19</v>
      </c>
      <c r="D410" s="92" t="s">
        <v>320</v>
      </c>
      <c r="E410" s="92" t="s">
        <v>85</v>
      </c>
      <c r="F410" s="92"/>
      <c r="G410" s="159">
        <v>291581</v>
      </c>
      <c r="H410" s="83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5"/>
      <c r="Y410" s="59"/>
      <c r="Z410" s="159">
        <v>291581</v>
      </c>
    </row>
    <row r="411" spans="1:26" ht="19.5" customHeight="1" outlineLevel="6" thickBot="1">
      <c r="A411" s="136" t="s">
        <v>400</v>
      </c>
      <c r="B411" s="138">
        <v>953</v>
      </c>
      <c r="C411" s="106" t="s">
        <v>19</v>
      </c>
      <c r="D411" s="106" t="s">
        <v>401</v>
      </c>
      <c r="E411" s="106" t="s">
        <v>5</v>
      </c>
      <c r="F411" s="106"/>
      <c r="G411" s="165">
        <f>G412</f>
        <v>3200</v>
      </c>
      <c r="H411" s="83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5"/>
      <c r="Y411" s="59"/>
      <c r="Z411" s="165">
        <f>Z412</f>
        <v>3200</v>
      </c>
    </row>
    <row r="412" spans="1:26" ht="20.25" customHeight="1" outlineLevel="6" thickBot="1">
      <c r="A412" s="5" t="s">
        <v>116</v>
      </c>
      <c r="B412" s="21">
        <v>953</v>
      </c>
      <c r="C412" s="6" t="s">
        <v>19</v>
      </c>
      <c r="D412" s="6" t="s">
        <v>401</v>
      </c>
      <c r="E412" s="6" t="s">
        <v>115</v>
      </c>
      <c r="F412" s="6"/>
      <c r="G412" s="158">
        <f>G413</f>
        <v>3200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75">
        <v>2744.868</v>
      </c>
      <c r="Y412" s="59" t="e">
        <f>X412/#REF!*100</f>
        <v>#REF!</v>
      </c>
      <c r="Z412" s="158">
        <f>Z413</f>
        <v>3200</v>
      </c>
    </row>
    <row r="413" spans="1:26" ht="48" outlineLevel="6" thickBot="1">
      <c r="A413" s="98" t="s">
        <v>197</v>
      </c>
      <c r="B413" s="91">
        <v>953</v>
      </c>
      <c r="C413" s="92" t="s">
        <v>19</v>
      </c>
      <c r="D413" s="92" t="s">
        <v>401</v>
      </c>
      <c r="E413" s="92" t="s">
        <v>85</v>
      </c>
      <c r="F413" s="92"/>
      <c r="G413" s="159">
        <v>3200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75"/>
      <c r="Y413" s="59"/>
      <c r="Z413" s="159">
        <v>3200</v>
      </c>
    </row>
    <row r="414" spans="1:26" ht="48" outlineLevel="6" thickBot="1">
      <c r="A414" s="136" t="s">
        <v>402</v>
      </c>
      <c r="B414" s="138">
        <v>953</v>
      </c>
      <c r="C414" s="106" t="s">
        <v>19</v>
      </c>
      <c r="D414" s="106" t="s">
        <v>403</v>
      </c>
      <c r="E414" s="106" t="s">
        <v>5</v>
      </c>
      <c r="F414" s="106"/>
      <c r="G414" s="165">
        <f>G415</f>
        <v>17985.202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75"/>
      <c r="Y414" s="59"/>
      <c r="Z414" s="165">
        <f>Z415</f>
        <v>17985.202</v>
      </c>
    </row>
    <row r="415" spans="1:26" ht="16.5" outlineLevel="6" thickBot="1">
      <c r="A415" s="5" t="s">
        <v>116</v>
      </c>
      <c r="B415" s="21">
        <v>953</v>
      </c>
      <c r="C415" s="6" t="s">
        <v>19</v>
      </c>
      <c r="D415" s="6" t="s">
        <v>403</v>
      </c>
      <c r="E415" s="6" t="s">
        <v>115</v>
      </c>
      <c r="F415" s="6"/>
      <c r="G415" s="158">
        <f>G416</f>
        <v>17985.202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75"/>
      <c r="Y415" s="59"/>
      <c r="Z415" s="158">
        <f>Z416</f>
        <v>17985.202</v>
      </c>
    </row>
    <row r="416" spans="1:26" ht="48" outlineLevel="6" thickBot="1">
      <c r="A416" s="98" t="s">
        <v>197</v>
      </c>
      <c r="B416" s="91">
        <v>953</v>
      </c>
      <c r="C416" s="92" t="s">
        <v>19</v>
      </c>
      <c r="D416" s="92" t="s">
        <v>403</v>
      </c>
      <c r="E416" s="92" t="s">
        <v>85</v>
      </c>
      <c r="F416" s="92"/>
      <c r="G416" s="159">
        <v>17985.202</v>
      </c>
      <c r="H416" s="55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75"/>
      <c r="Y416" s="59"/>
      <c r="Z416" s="159">
        <v>17985.202</v>
      </c>
    </row>
    <row r="417" spans="1:26" ht="32.25" outlineLevel="6" thickBot="1">
      <c r="A417" s="80" t="s">
        <v>394</v>
      </c>
      <c r="B417" s="20">
        <v>953</v>
      </c>
      <c r="C417" s="9" t="s">
        <v>19</v>
      </c>
      <c r="D417" s="9" t="s">
        <v>346</v>
      </c>
      <c r="E417" s="9" t="s">
        <v>5</v>
      </c>
      <c r="F417" s="9"/>
      <c r="G417" s="148">
        <f>G418</f>
        <v>20</v>
      </c>
      <c r="H417" s="55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75"/>
      <c r="Y417" s="59"/>
      <c r="Z417" s="148">
        <f>Z418</f>
        <v>20</v>
      </c>
    </row>
    <row r="418" spans="1:26" ht="19.5" outlineLevel="6" thickBot="1">
      <c r="A418" s="5" t="s">
        <v>116</v>
      </c>
      <c r="B418" s="21">
        <v>953</v>
      </c>
      <c r="C418" s="6" t="s">
        <v>19</v>
      </c>
      <c r="D418" s="6" t="s">
        <v>348</v>
      </c>
      <c r="E418" s="6" t="s">
        <v>349</v>
      </c>
      <c r="F418" s="78"/>
      <c r="G418" s="150">
        <f>G419</f>
        <v>20</v>
      </c>
      <c r="H418" s="55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75"/>
      <c r="Y418" s="59"/>
      <c r="Z418" s="150">
        <f>Z419</f>
        <v>20</v>
      </c>
    </row>
    <row r="419" spans="1:26" ht="19.5" outlineLevel="6" thickBot="1">
      <c r="A419" s="95" t="s">
        <v>83</v>
      </c>
      <c r="B419" s="91">
        <v>953</v>
      </c>
      <c r="C419" s="92" t="s">
        <v>19</v>
      </c>
      <c r="D419" s="92" t="s">
        <v>348</v>
      </c>
      <c r="E419" s="92" t="s">
        <v>84</v>
      </c>
      <c r="F419" s="96"/>
      <c r="G419" s="151">
        <v>20</v>
      </c>
      <c r="H419" s="55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75"/>
      <c r="Y419" s="59"/>
      <c r="Z419" s="151">
        <v>20</v>
      </c>
    </row>
    <row r="420" spans="1:26" ht="16.5" outlineLevel="6" thickBot="1">
      <c r="A420" s="123" t="s">
        <v>364</v>
      </c>
      <c r="B420" s="39">
        <v>953</v>
      </c>
      <c r="C420" s="39" t="s">
        <v>365</v>
      </c>
      <c r="D420" s="39" t="s">
        <v>247</v>
      </c>
      <c r="E420" s="39" t="s">
        <v>5</v>
      </c>
      <c r="F420" s="39"/>
      <c r="G420" s="153">
        <f>G421+G425</f>
        <v>26783.8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75"/>
      <c r="Y420" s="59"/>
      <c r="Z420" s="153">
        <f>Z421+Z425</f>
        <v>26783.8</v>
      </c>
    </row>
    <row r="421" spans="1:26" ht="32.25" outlineLevel="6" thickBot="1">
      <c r="A421" s="111" t="s">
        <v>131</v>
      </c>
      <c r="B421" s="19">
        <v>953</v>
      </c>
      <c r="C421" s="19" t="s">
        <v>365</v>
      </c>
      <c r="D421" s="9" t="s">
        <v>248</v>
      </c>
      <c r="E421" s="9" t="s">
        <v>5</v>
      </c>
      <c r="F421" s="9"/>
      <c r="G421" s="140">
        <f>G422</f>
        <v>0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75"/>
      <c r="Y421" s="59"/>
      <c r="Z421" s="140">
        <f>Z422</f>
        <v>0</v>
      </c>
    </row>
    <row r="422" spans="1:26" ht="32.25" outlineLevel="6" thickBot="1">
      <c r="A422" s="111" t="s">
        <v>132</v>
      </c>
      <c r="B422" s="19">
        <v>953</v>
      </c>
      <c r="C422" s="19" t="s">
        <v>365</v>
      </c>
      <c r="D422" s="9" t="s">
        <v>249</v>
      </c>
      <c r="E422" s="9" t="s">
        <v>5</v>
      </c>
      <c r="F422" s="9"/>
      <c r="G422" s="140">
        <f>G423</f>
        <v>0</v>
      </c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75"/>
      <c r="Y422" s="59"/>
      <c r="Z422" s="140">
        <f>Z423</f>
        <v>0</v>
      </c>
    </row>
    <row r="423" spans="1:26" ht="32.25" outlineLevel="6" thickBot="1">
      <c r="A423" s="93" t="s">
        <v>369</v>
      </c>
      <c r="B423" s="89">
        <v>953</v>
      </c>
      <c r="C423" s="89" t="s">
        <v>365</v>
      </c>
      <c r="D423" s="90" t="s">
        <v>370</v>
      </c>
      <c r="E423" s="90" t="s">
        <v>5</v>
      </c>
      <c r="F423" s="90"/>
      <c r="G423" s="142">
        <f>G424</f>
        <v>0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75"/>
      <c r="Y423" s="59"/>
      <c r="Z423" s="142">
        <f>Z424</f>
        <v>0</v>
      </c>
    </row>
    <row r="424" spans="1:26" ht="16.5" outlineLevel="6" thickBot="1">
      <c r="A424" s="5" t="s">
        <v>83</v>
      </c>
      <c r="B424" s="21">
        <v>953</v>
      </c>
      <c r="C424" s="21" t="s">
        <v>365</v>
      </c>
      <c r="D424" s="6" t="s">
        <v>370</v>
      </c>
      <c r="E424" s="6" t="s">
        <v>84</v>
      </c>
      <c r="F424" s="6"/>
      <c r="G424" s="145">
        <v>0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75"/>
      <c r="Y424" s="59"/>
      <c r="Z424" s="145">
        <v>0</v>
      </c>
    </row>
    <row r="425" spans="1:26" ht="16.5" outlineLevel="6" thickBot="1">
      <c r="A425" s="80" t="s">
        <v>226</v>
      </c>
      <c r="B425" s="80">
        <v>953</v>
      </c>
      <c r="C425" s="80" t="s">
        <v>365</v>
      </c>
      <c r="D425" s="9" t="s">
        <v>310</v>
      </c>
      <c r="E425" s="9" t="s">
        <v>5</v>
      </c>
      <c r="F425" s="9"/>
      <c r="G425" s="155">
        <f>G426</f>
        <v>26783.8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  <c r="Z425" s="155">
        <f>Z426</f>
        <v>26783.8</v>
      </c>
    </row>
    <row r="426" spans="1:26" ht="32.25" outlineLevel="6" thickBot="1">
      <c r="A426" s="13" t="s">
        <v>181</v>
      </c>
      <c r="B426" s="20">
        <v>953</v>
      </c>
      <c r="C426" s="9" t="s">
        <v>365</v>
      </c>
      <c r="D426" s="9" t="s">
        <v>321</v>
      </c>
      <c r="E426" s="9" t="s">
        <v>5</v>
      </c>
      <c r="F426" s="9"/>
      <c r="G426" s="155">
        <f>G427</f>
        <v>26783.8</v>
      </c>
      <c r="H426" s="32" t="e">
        <f>#REF!</f>
        <v>#REF!</v>
      </c>
      <c r="I426" s="32" t="e">
        <f>#REF!</f>
        <v>#REF!</v>
      </c>
      <c r="J426" s="32" t="e">
        <f>#REF!</f>
        <v>#REF!</v>
      </c>
      <c r="K426" s="32" t="e">
        <f>#REF!</f>
        <v>#REF!</v>
      </c>
      <c r="L426" s="32" t="e">
        <f>#REF!</f>
        <v>#REF!</v>
      </c>
      <c r="M426" s="32" t="e">
        <f>#REF!</f>
        <v>#REF!</v>
      </c>
      <c r="N426" s="32" t="e">
        <f>#REF!</f>
        <v>#REF!</v>
      </c>
      <c r="O426" s="32" t="e">
        <f>#REF!</f>
        <v>#REF!</v>
      </c>
      <c r="P426" s="32" t="e">
        <f>#REF!</f>
        <v>#REF!</v>
      </c>
      <c r="Q426" s="32" t="e">
        <f>#REF!</f>
        <v>#REF!</v>
      </c>
      <c r="R426" s="32" t="e">
        <f>#REF!</f>
        <v>#REF!</v>
      </c>
      <c r="S426" s="32" t="e">
        <f>#REF!</f>
        <v>#REF!</v>
      </c>
      <c r="T426" s="32" t="e">
        <f>#REF!</f>
        <v>#REF!</v>
      </c>
      <c r="U426" s="32" t="e">
        <f>#REF!</f>
        <v>#REF!</v>
      </c>
      <c r="V426" s="32" t="e">
        <f>#REF!</f>
        <v>#REF!</v>
      </c>
      <c r="W426" s="32" t="e">
        <f>#REF!</f>
        <v>#REF!</v>
      </c>
      <c r="X426" s="67" t="e">
        <f>#REF!</f>
        <v>#REF!</v>
      </c>
      <c r="Y426" s="59" t="e">
        <f>X426/G410*100</f>
        <v>#REF!</v>
      </c>
      <c r="Z426" s="155">
        <f>Z427</f>
        <v>26783.8</v>
      </c>
    </row>
    <row r="427" spans="1:26" ht="32.25" outlineLevel="6" thickBot="1">
      <c r="A427" s="93" t="s">
        <v>182</v>
      </c>
      <c r="B427" s="89">
        <v>953</v>
      </c>
      <c r="C427" s="90" t="s">
        <v>365</v>
      </c>
      <c r="D427" s="90" t="s">
        <v>322</v>
      </c>
      <c r="E427" s="90" t="s">
        <v>5</v>
      </c>
      <c r="F427" s="90"/>
      <c r="G427" s="157">
        <f>G428</f>
        <v>26783.8</v>
      </c>
      <c r="H427" s="83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147"/>
      <c r="Y427" s="59"/>
      <c r="Z427" s="157">
        <f>Z428</f>
        <v>26783.8</v>
      </c>
    </row>
    <row r="428" spans="1:26" ht="16.5" outlineLevel="6" thickBot="1">
      <c r="A428" s="5" t="s">
        <v>116</v>
      </c>
      <c r="B428" s="21">
        <v>953</v>
      </c>
      <c r="C428" s="6" t="s">
        <v>365</v>
      </c>
      <c r="D428" s="6" t="s">
        <v>322</v>
      </c>
      <c r="E428" s="6" t="s">
        <v>115</v>
      </c>
      <c r="F428" s="6"/>
      <c r="G428" s="158">
        <f>G429+G430</f>
        <v>26783.8</v>
      </c>
      <c r="H428" s="83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147"/>
      <c r="Y428" s="59"/>
      <c r="Z428" s="158">
        <f>Z429+Z430</f>
        <v>26783.8</v>
      </c>
    </row>
    <row r="429" spans="1:26" ht="48" outlineLevel="6" thickBot="1">
      <c r="A429" s="98" t="s">
        <v>197</v>
      </c>
      <c r="B429" s="91">
        <v>953</v>
      </c>
      <c r="C429" s="92" t="s">
        <v>365</v>
      </c>
      <c r="D429" s="92" t="s">
        <v>322</v>
      </c>
      <c r="E429" s="92" t="s">
        <v>85</v>
      </c>
      <c r="F429" s="92"/>
      <c r="G429" s="159">
        <v>26783.8</v>
      </c>
      <c r="H429" s="83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147"/>
      <c r="Y429" s="59"/>
      <c r="Z429" s="159">
        <v>26783.8</v>
      </c>
    </row>
    <row r="430" spans="1:26" ht="16.5" outlineLevel="6" thickBot="1">
      <c r="A430" s="95" t="s">
        <v>83</v>
      </c>
      <c r="B430" s="91">
        <v>953</v>
      </c>
      <c r="C430" s="92" t="s">
        <v>365</v>
      </c>
      <c r="D430" s="92" t="s">
        <v>332</v>
      </c>
      <c r="E430" s="92" t="s">
        <v>84</v>
      </c>
      <c r="F430" s="92"/>
      <c r="G430" s="151">
        <v>0</v>
      </c>
      <c r="H430" s="83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147"/>
      <c r="Y430" s="59"/>
      <c r="Z430" s="151">
        <v>0</v>
      </c>
    </row>
    <row r="431" spans="1:26" ht="15.75" outlineLevel="6">
      <c r="A431" s="123" t="s">
        <v>183</v>
      </c>
      <c r="B431" s="18">
        <v>953</v>
      </c>
      <c r="C431" s="39" t="s">
        <v>20</v>
      </c>
      <c r="D431" s="39" t="s">
        <v>247</v>
      </c>
      <c r="E431" s="39" t="s">
        <v>5</v>
      </c>
      <c r="F431" s="39"/>
      <c r="G431" s="152">
        <f>G432</f>
        <v>3900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  <c r="Z431" s="152">
        <f>Z432</f>
        <v>3900</v>
      </c>
    </row>
    <row r="432" spans="1:26" ht="15.75" outlineLevel="6">
      <c r="A432" s="8" t="s">
        <v>228</v>
      </c>
      <c r="B432" s="19">
        <v>953</v>
      </c>
      <c r="C432" s="9" t="s">
        <v>20</v>
      </c>
      <c r="D432" s="9" t="s">
        <v>310</v>
      </c>
      <c r="E432" s="9" t="s">
        <v>5</v>
      </c>
      <c r="F432" s="9"/>
      <c r="G432" s="148">
        <f aca="true" t="shared" si="72" ref="G432:Y432">G433</f>
        <v>3900</v>
      </c>
      <c r="H432" s="148">
        <f t="shared" si="72"/>
        <v>0</v>
      </c>
      <c r="I432" s="148">
        <f t="shared" si="72"/>
        <v>0</v>
      </c>
      <c r="J432" s="148">
        <f t="shared" si="72"/>
        <v>0</v>
      </c>
      <c r="K432" s="148">
        <f t="shared" si="72"/>
        <v>0</v>
      </c>
      <c r="L432" s="148">
        <f t="shared" si="72"/>
        <v>0</v>
      </c>
      <c r="M432" s="148">
        <f t="shared" si="72"/>
        <v>0</v>
      </c>
      <c r="N432" s="148">
        <f t="shared" si="72"/>
        <v>0</v>
      </c>
      <c r="O432" s="148">
        <f t="shared" si="72"/>
        <v>0</v>
      </c>
      <c r="P432" s="148">
        <f t="shared" si="72"/>
        <v>0</v>
      </c>
      <c r="Q432" s="148">
        <f t="shared" si="72"/>
        <v>0</v>
      </c>
      <c r="R432" s="148">
        <f t="shared" si="72"/>
        <v>0</v>
      </c>
      <c r="S432" s="148">
        <f t="shared" si="72"/>
        <v>0</v>
      </c>
      <c r="T432" s="148">
        <f t="shared" si="72"/>
        <v>0</v>
      </c>
      <c r="U432" s="148">
        <f t="shared" si="72"/>
        <v>0</v>
      </c>
      <c r="V432" s="148">
        <f t="shared" si="72"/>
        <v>0</v>
      </c>
      <c r="W432" s="148">
        <f t="shared" si="72"/>
        <v>0</v>
      </c>
      <c r="X432" s="148">
        <f t="shared" si="72"/>
        <v>82757.514</v>
      </c>
      <c r="Y432" s="148">
        <f t="shared" si="72"/>
        <v>2121.9875384615384</v>
      </c>
      <c r="Z432" s="148">
        <f>Z433</f>
        <v>3900</v>
      </c>
    </row>
    <row r="433" spans="1:26" ht="16.5" outlineLevel="6" thickBot="1">
      <c r="A433" s="101" t="s">
        <v>130</v>
      </c>
      <c r="B433" s="131">
        <v>953</v>
      </c>
      <c r="C433" s="90" t="s">
        <v>20</v>
      </c>
      <c r="D433" s="90" t="s">
        <v>317</v>
      </c>
      <c r="E433" s="90" t="s">
        <v>5</v>
      </c>
      <c r="F433" s="90"/>
      <c r="G433" s="149">
        <f>G434+G437</f>
        <v>3900</v>
      </c>
      <c r="H433" s="149">
        <f aca="true" t="shared" si="73" ref="H433:Z433">H434+H437</f>
        <v>0</v>
      </c>
      <c r="I433" s="149">
        <f t="shared" si="73"/>
        <v>0</v>
      </c>
      <c r="J433" s="149">
        <f t="shared" si="73"/>
        <v>0</v>
      </c>
      <c r="K433" s="149">
        <f t="shared" si="73"/>
        <v>0</v>
      </c>
      <c r="L433" s="149">
        <f t="shared" si="73"/>
        <v>0</v>
      </c>
      <c r="M433" s="149">
        <f t="shared" si="73"/>
        <v>0</v>
      </c>
      <c r="N433" s="149">
        <f t="shared" si="73"/>
        <v>0</v>
      </c>
      <c r="O433" s="149">
        <f t="shared" si="73"/>
        <v>0</v>
      </c>
      <c r="P433" s="149">
        <f t="shared" si="73"/>
        <v>0</v>
      </c>
      <c r="Q433" s="149">
        <f t="shared" si="73"/>
        <v>0</v>
      </c>
      <c r="R433" s="149">
        <f t="shared" si="73"/>
        <v>0</v>
      </c>
      <c r="S433" s="149">
        <f t="shared" si="73"/>
        <v>0</v>
      </c>
      <c r="T433" s="149">
        <f t="shared" si="73"/>
        <v>0</v>
      </c>
      <c r="U433" s="149">
        <f t="shared" si="73"/>
        <v>0</v>
      </c>
      <c r="V433" s="149">
        <f t="shared" si="73"/>
        <v>0</v>
      </c>
      <c r="W433" s="149">
        <f t="shared" si="73"/>
        <v>0</v>
      </c>
      <c r="X433" s="149">
        <f t="shared" si="73"/>
        <v>82757.514</v>
      </c>
      <c r="Y433" s="149">
        <f t="shared" si="73"/>
        <v>2121.9875384615384</v>
      </c>
      <c r="Z433" s="149">
        <f t="shared" si="73"/>
        <v>3900</v>
      </c>
    </row>
    <row r="434" spans="1:26" ht="31.5" customHeight="1" outlineLevel="6" thickBot="1">
      <c r="A434" s="101" t="s">
        <v>184</v>
      </c>
      <c r="B434" s="131">
        <v>953</v>
      </c>
      <c r="C434" s="90" t="s">
        <v>20</v>
      </c>
      <c r="D434" s="90" t="s">
        <v>324</v>
      </c>
      <c r="E434" s="90" t="s">
        <v>5</v>
      </c>
      <c r="F434" s="90"/>
      <c r="G434" s="149">
        <f>G435</f>
        <v>900</v>
      </c>
      <c r="H434" s="32">
        <f aca="true" t="shared" si="74" ref="H434:X434">H435</f>
        <v>0</v>
      </c>
      <c r="I434" s="32">
        <f t="shared" si="74"/>
        <v>0</v>
      </c>
      <c r="J434" s="32">
        <f t="shared" si="74"/>
        <v>0</v>
      </c>
      <c r="K434" s="32">
        <f t="shared" si="74"/>
        <v>0</v>
      </c>
      <c r="L434" s="32">
        <f t="shared" si="74"/>
        <v>0</v>
      </c>
      <c r="M434" s="32">
        <f t="shared" si="74"/>
        <v>0</v>
      </c>
      <c r="N434" s="32">
        <f t="shared" si="74"/>
        <v>0</v>
      </c>
      <c r="O434" s="32">
        <f t="shared" si="74"/>
        <v>0</v>
      </c>
      <c r="P434" s="32">
        <f t="shared" si="74"/>
        <v>0</v>
      </c>
      <c r="Q434" s="32">
        <f t="shared" si="74"/>
        <v>0</v>
      </c>
      <c r="R434" s="32">
        <f t="shared" si="74"/>
        <v>0</v>
      </c>
      <c r="S434" s="32">
        <f t="shared" si="74"/>
        <v>0</v>
      </c>
      <c r="T434" s="32">
        <f t="shared" si="74"/>
        <v>0</v>
      </c>
      <c r="U434" s="32">
        <f t="shared" si="74"/>
        <v>0</v>
      </c>
      <c r="V434" s="32">
        <f t="shared" si="74"/>
        <v>0</v>
      </c>
      <c r="W434" s="32">
        <f t="shared" si="74"/>
        <v>0</v>
      </c>
      <c r="X434" s="67">
        <f t="shared" si="74"/>
        <v>82757.514</v>
      </c>
      <c r="Y434" s="59">
        <f>X434/G431*100</f>
        <v>2121.9875384615384</v>
      </c>
      <c r="Z434" s="149">
        <f>Z435</f>
        <v>900</v>
      </c>
    </row>
    <row r="435" spans="1:26" ht="21.75" customHeight="1" outlineLevel="6" thickBot="1">
      <c r="A435" s="5" t="s">
        <v>116</v>
      </c>
      <c r="B435" s="21">
        <v>953</v>
      </c>
      <c r="C435" s="6" t="s">
        <v>20</v>
      </c>
      <c r="D435" s="6" t="s">
        <v>324</v>
      </c>
      <c r="E435" s="6" t="s">
        <v>115</v>
      </c>
      <c r="F435" s="6"/>
      <c r="G435" s="150">
        <f>G436</f>
        <v>900</v>
      </c>
      <c r="H435" s="2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44"/>
      <c r="X435" s="65">
        <v>82757.514</v>
      </c>
      <c r="Y435" s="59">
        <f>X435/G432*100</f>
        <v>2121.9875384615384</v>
      </c>
      <c r="Z435" s="150">
        <f>Z436</f>
        <v>900</v>
      </c>
    </row>
    <row r="436" spans="1:26" ht="15.75" outlineLevel="6">
      <c r="A436" s="95" t="s">
        <v>83</v>
      </c>
      <c r="B436" s="133">
        <v>953</v>
      </c>
      <c r="C436" s="92" t="s">
        <v>20</v>
      </c>
      <c r="D436" s="92" t="s">
        <v>324</v>
      </c>
      <c r="E436" s="92" t="s">
        <v>84</v>
      </c>
      <c r="F436" s="92"/>
      <c r="G436" s="151">
        <v>900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  <c r="Z436" s="151">
        <v>900</v>
      </c>
    </row>
    <row r="437" spans="1:26" ht="16.5" outlineLevel="6" thickBot="1">
      <c r="A437" s="113" t="s">
        <v>185</v>
      </c>
      <c r="B437" s="89">
        <v>953</v>
      </c>
      <c r="C437" s="106" t="s">
        <v>20</v>
      </c>
      <c r="D437" s="106" t="s">
        <v>325</v>
      </c>
      <c r="E437" s="106" t="s">
        <v>5</v>
      </c>
      <c r="F437" s="106"/>
      <c r="G437" s="164">
        <f>G439</f>
        <v>3000</v>
      </c>
      <c r="H437" s="164">
        <f aca="true" t="shared" si="75" ref="H437:Z437">H439</f>
        <v>0</v>
      </c>
      <c r="I437" s="164">
        <f t="shared" si="75"/>
        <v>0</v>
      </c>
      <c r="J437" s="164">
        <f t="shared" si="75"/>
        <v>0</v>
      </c>
      <c r="K437" s="164">
        <f t="shared" si="75"/>
        <v>0</v>
      </c>
      <c r="L437" s="164">
        <f t="shared" si="75"/>
        <v>0</v>
      </c>
      <c r="M437" s="164">
        <f t="shared" si="75"/>
        <v>0</v>
      </c>
      <c r="N437" s="164">
        <f t="shared" si="75"/>
        <v>0</v>
      </c>
      <c r="O437" s="164">
        <f t="shared" si="75"/>
        <v>0</v>
      </c>
      <c r="P437" s="164">
        <f t="shared" si="75"/>
        <v>0</v>
      </c>
      <c r="Q437" s="164">
        <f t="shared" si="75"/>
        <v>0</v>
      </c>
      <c r="R437" s="164">
        <f t="shared" si="75"/>
        <v>0</v>
      </c>
      <c r="S437" s="164">
        <f t="shared" si="75"/>
        <v>0</v>
      </c>
      <c r="T437" s="164">
        <f t="shared" si="75"/>
        <v>0</v>
      </c>
      <c r="U437" s="164">
        <f t="shared" si="75"/>
        <v>0</v>
      </c>
      <c r="V437" s="164">
        <f t="shared" si="75"/>
        <v>0</v>
      </c>
      <c r="W437" s="164">
        <f t="shared" si="75"/>
        <v>0</v>
      </c>
      <c r="X437" s="164">
        <f t="shared" si="75"/>
        <v>0</v>
      </c>
      <c r="Y437" s="164">
        <f t="shared" si="75"/>
        <v>0</v>
      </c>
      <c r="Z437" s="164">
        <f t="shared" si="75"/>
        <v>3000</v>
      </c>
    </row>
    <row r="438" spans="1:26" ht="16.5" outlineLevel="6" thickBot="1">
      <c r="A438" s="5" t="s">
        <v>116</v>
      </c>
      <c r="B438" s="21">
        <v>953</v>
      </c>
      <c r="C438" s="6" t="s">
        <v>20</v>
      </c>
      <c r="D438" s="6" t="s">
        <v>325</v>
      </c>
      <c r="E438" s="6" t="s">
        <v>115</v>
      </c>
      <c r="F438" s="6"/>
      <c r="G438" s="158">
        <f>G439</f>
        <v>3000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75"/>
      <c r="Y438" s="59"/>
      <c r="Z438" s="158">
        <f>Z439</f>
        <v>3000</v>
      </c>
    </row>
    <row r="439" spans="1:26" ht="48" outlineLevel="6" thickBot="1">
      <c r="A439" s="98" t="s">
        <v>197</v>
      </c>
      <c r="B439" s="91">
        <v>953</v>
      </c>
      <c r="C439" s="92" t="s">
        <v>20</v>
      </c>
      <c r="D439" s="92" t="s">
        <v>325</v>
      </c>
      <c r="E439" s="92" t="s">
        <v>85</v>
      </c>
      <c r="F439" s="92"/>
      <c r="G439" s="159">
        <v>3000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  <c r="Z439" s="159">
        <v>3000</v>
      </c>
    </row>
    <row r="440" spans="1:26" ht="16.5" outlineLevel="6" thickBot="1">
      <c r="A440" s="123" t="s">
        <v>34</v>
      </c>
      <c r="B440" s="18">
        <v>953</v>
      </c>
      <c r="C440" s="39" t="s">
        <v>13</v>
      </c>
      <c r="D440" s="39" t="s">
        <v>247</v>
      </c>
      <c r="E440" s="39" t="s">
        <v>5</v>
      </c>
      <c r="F440" s="39"/>
      <c r="G440" s="152">
        <f>G445+G441</f>
        <v>16205.8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  <c r="Z440" s="152">
        <f>Z445+Z441</f>
        <v>16806</v>
      </c>
    </row>
    <row r="441" spans="1:26" ht="32.25" outlineLevel="6" thickBot="1">
      <c r="A441" s="111" t="s">
        <v>131</v>
      </c>
      <c r="B441" s="19">
        <v>953</v>
      </c>
      <c r="C441" s="9" t="s">
        <v>13</v>
      </c>
      <c r="D441" s="9" t="s">
        <v>248</v>
      </c>
      <c r="E441" s="9" t="s">
        <v>5</v>
      </c>
      <c r="F441" s="39"/>
      <c r="G441" s="148">
        <f>G442</f>
        <v>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  <c r="Z441" s="148">
        <f>Z442</f>
        <v>0</v>
      </c>
    </row>
    <row r="442" spans="1:26" ht="32.25" outlineLevel="6" thickBot="1">
      <c r="A442" s="111" t="s">
        <v>132</v>
      </c>
      <c r="B442" s="19">
        <v>953</v>
      </c>
      <c r="C442" s="11" t="s">
        <v>13</v>
      </c>
      <c r="D442" s="11" t="s">
        <v>249</v>
      </c>
      <c r="E442" s="11" t="s">
        <v>5</v>
      </c>
      <c r="F442" s="39"/>
      <c r="G442" s="148">
        <f>G443</f>
        <v>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  <c r="Z442" s="148">
        <f>Z443</f>
        <v>0</v>
      </c>
    </row>
    <row r="443" spans="1:26" ht="16.5" outlineLevel="6" thickBot="1">
      <c r="A443" s="93" t="s">
        <v>136</v>
      </c>
      <c r="B443" s="89">
        <v>953</v>
      </c>
      <c r="C443" s="90" t="s">
        <v>13</v>
      </c>
      <c r="D443" s="90" t="s">
        <v>253</v>
      </c>
      <c r="E443" s="90" t="s">
        <v>5</v>
      </c>
      <c r="F443" s="90"/>
      <c r="G443" s="142">
        <f>G444</f>
        <v>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  <c r="Z443" s="142">
        <f>Z444</f>
        <v>0</v>
      </c>
    </row>
    <row r="444" spans="1:26" ht="16.5" outlineLevel="6" thickBot="1">
      <c r="A444" s="5" t="s">
        <v>340</v>
      </c>
      <c r="B444" s="21">
        <v>953</v>
      </c>
      <c r="C444" s="6" t="s">
        <v>13</v>
      </c>
      <c r="D444" s="6" t="s">
        <v>253</v>
      </c>
      <c r="E444" s="6" t="s">
        <v>341</v>
      </c>
      <c r="F444" s="6"/>
      <c r="G444" s="145">
        <v>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  <c r="Z444" s="145">
        <v>0</v>
      </c>
    </row>
    <row r="445" spans="1:26" ht="16.5" outlineLevel="6" thickBot="1">
      <c r="A445" s="80" t="s">
        <v>226</v>
      </c>
      <c r="B445" s="19">
        <v>953</v>
      </c>
      <c r="C445" s="11" t="s">
        <v>13</v>
      </c>
      <c r="D445" s="11" t="s">
        <v>310</v>
      </c>
      <c r="E445" s="11" t="s">
        <v>5</v>
      </c>
      <c r="F445" s="11"/>
      <c r="G445" s="156">
        <f>G446</f>
        <v>16205.8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  <c r="Z445" s="156">
        <f>Z446</f>
        <v>16806</v>
      </c>
    </row>
    <row r="446" spans="1:26" ht="32.25" outlineLevel="6" thickBot="1">
      <c r="A446" s="80" t="s">
        <v>186</v>
      </c>
      <c r="B446" s="19">
        <v>953</v>
      </c>
      <c r="C446" s="11" t="s">
        <v>13</v>
      </c>
      <c r="D446" s="11" t="s">
        <v>327</v>
      </c>
      <c r="E446" s="11" t="s">
        <v>5</v>
      </c>
      <c r="F446" s="11"/>
      <c r="G446" s="156">
        <f>G447</f>
        <v>16205.8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  <c r="Z446" s="156">
        <f>Z447</f>
        <v>16806</v>
      </c>
    </row>
    <row r="447" spans="1:26" ht="32.25" outlineLevel="6" thickBot="1">
      <c r="A447" s="93" t="s">
        <v>137</v>
      </c>
      <c r="B447" s="89">
        <v>953</v>
      </c>
      <c r="C447" s="90" t="s">
        <v>13</v>
      </c>
      <c r="D447" s="90" t="s">
        <v>328</v>
      </c>
      <c r="E447" s="90" t="s">
        <v>5</v>
      </c>
      <c r="F447" s="90"/>
      <c r="G447" s="157">
        <f>G448+G452+G454</f>
        <v>16205.8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/>
      <c r="Y447" s="59"/>
      <c r="Z447" s="157">
        <f>Z448+Z452+Z454</f>
        <v>16806</v>
      </c>
    </row>
    <row r="448" spans="1:26" ht="16.5" outlineLevel="6" thickBot="1">
      <c r="A448" s="5" t="s">
        <v>108</v>
      </c>
      <c r="B448" s="21">
        <v>953</v>
      </c>
      <c r="C448" s="6" t="s">
        <v>13</v>
      </c>
      <c r="D448" s="6" t="s">
        <v>328</v>
      </c>
      <c r="E448" s="6" t="s">
        <v>107</v>
      </c>
      <c r="F448" s="6"/>
      <c r="G448" s="158">
        <f>G449+G450+G451</f>
        <v>13802.5</v>
      </c>
      <c r="H448" s="55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75"/>
      <c r="Y448" s="59"/>
      <c r="Z448" s="158">
        <f>Z449+Z450+Z451</f>
        <v>14402.7</v>
      </c>
    </row>
    <row r="449" spans="1:26" ht="16.5" outlineLevel="6" thickBot="1">
      <c r="A449" s="87" t="s">
        <v>243</v>
      </c>
      <c r="B449" s="91">
        <v>953</v>
      </c>
      <c r="C449" s="92" t="s">
        <v>13</v>
      </c>
      <c r="D449" s="92" t="s">
        <v>328</v>
      </c>
      <c r="E449" s="92" t="s">
        <v>109</v>
      </c>
      <c r="F449" s="92"/>
      <c r="G449" s="159">
        <v>10600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  <c r="Z449" s="159">
        <v>11062</v>
      </c>
    </row>
    <row r="450" spans="1:26" ht="32.25" outlineLevel="6" thickBot="1">
      <c r="A450" s="87" t="s">
        <v>245</v>
      </c>
      <c r="B450" s="91">
        <v>953</v>
      </c>
      <c r="C450" s="92" t="s">
        <v>13</v>
      </c>
      <c r="D450" s="92" t="s">
        <v>328</v>
      </c>
      <c r="E450" s="92" t="s">
        <v>110</v>
      </c>
      <c r="F450" s="92"/>
      <c r="G450" s="151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75"/>
      <c r="Y450" s="59"/>
      <c r="Z450" s="151">
        <v>0</v>
      </c>
    </row>
    <row r="451" spans="1:26" ht="48" outlineLevel="6" thickBot="1">
      <c r="A451" s="87" t="s">
        <v>241</v>
      </c>
      <c r="B451" s="91">
        <v>953</v>
      </c>
      <c r="C451" s="92" t="s">
        <v>13</v>
      </c>
      <c r="D451" s="92" t="s">
        <v>328</v>
      </c>
      <c r="E451" s="92" t="s">
        <v>242</v>
      </c>
      <c r="F451" s="92"/>
      <c r="G451" s="159">
        <v>3202.5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75"/>
      <c r="Y451" s="59"/>
      <c r="Z451" s="159">
        <v>3340.7</v>
      </c>
    </row>
    <row r="452" spans="1:26" ht="32.25" outlineLevel="6" thickBot="1">
      <c r="A452" s="5" t="s">
        <v>96</v>
      </c>
      <c r="B452" s="21">
        <v>953</v>
      </c>
      <c r="C452" s="6" t="s">
        <v>13</v>
      </c>
      <c r="D452" s="6" t="s">
        <v>328</v>
      </c>
      <c r="E452" s="6" t="s">
        <v>91</v>
      </c>
      <c r="F452" s="6"/>
      <c r="G452" s="150">
        <f>G453</f>
        <v>2381.3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75"/>
      <c r="Y452" s="59"/>
      <c r="Z452" s="150">
        <f>Z453</f>
        <v>2381.3</v>
      </c>
    </row>
    <row r="453" spans="1:26" ht="19.5" customHeight="1" outlineLevel="6" thickBot="1">
      <c r="A453" s="87" t="s">
        <v>97</v>
      </c>
      <c r="B453" s="91">
        <v>953</v>
      </c>
      <c r="C453" s="92" t="s">
        <v>13</v>
      </c>
      <c r="D453" s="92" t="s">
        <v>328</v>
      </c>
      <c r="E453" s="92" t="s">
        <v>92</v>
      </c>
      <c r="F453" s="92"/>
      <c r="G453" s="159">
        <v>2381.3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75"/>
      <c r="Y453" s="59"/>
      <c r="Z453" s="159">
        <v>2381.3</v>
      </c>
    </row>
    <row r="454" spans="1:26" ht="16.5" outlineLevel="6" thickBot="1">
      <c r="A454" s="5" t="s">
        <v>98</v>
      </c>
      <c r="B454" s="21">
        <v>953</v>
      </c>
      <c r="C454" s="6" t="s">
        <v>13</v>
      </c>
      <c r="D454" s="6" t="s">
        <v>328</v>
      </c>
      <c r="E454" s="6" t="s">
        <v>93</v>
      </c>
      <c r="F454" s="6"/>
      <c r="G454" s="150">
        <f>G455+G456+G457</f>
        <v>22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75"/>
      <c r="Y454" s="59"/>
      <c r="Z454" s="150">
        <f>Z455+Z456+Z457</f>
        <v>22</v>
      </c>
    </row>
    <row r="455" spans="1:26" ht="32.25" outlineLevel="6" thickBot="1">
      <c r="A455" s="87" t="s">
        <v>99</v>
      </c>
      <c r="B455" s="91">
        <v>953</v>
      </c>
      <c r="C455" s="92" t="s">
        <v>13</v>
      </c>
      <c r="D455" s="92" t="s">
        <v>328</v>
      </c>
      <c r="E455" s="92" t="s">
        <v>94</v>
      </c>
      <c r="F455" s="92"/>
      <c r="G455" s="151">
        <v>2</v>
      </c>
      <c r="H455" s="31">
        <f aca="true" t="shared" si="76" ref="H455:X455">H458+H475</f>
        <v>0</v>
      </c>
      <c r="I455" s="31">
        <f t="shared" si="76"/>
        <v>0</v>
      </c>
      <c r="J455" s="31">
        <f t="shared" si="76"/>
        <v>0</v>
      </c>
      <c r="K455" s="31">
        <f t="shared" si="76"/>
        <v>0</v>
      </c>
      <c r="L455" s="31">
        <f t="shared" si="76"/>
        <v>0</v>
      </c>
      <c r="M455" s="31">
        <f t="shared" si="76"/>
        <v>0</v>
      </c>
      <c r="N455" s="31">
        <f t="shared" si="76"/>
        <v>0</v>
      </c>
      <c r="O455" s="31">
        <f t="shared" si="76"/>
        <v>0</v>
      </c>
      <c r="P455" s="31">
        <f t="shared" si="76"/>
        <v>0</v>
      </c>
      <c r="Q455" s="31">
        <f t="shared" si="76"/>
        <v>0</v>
      </c>
      <c r="R455" s="31">
        <f t="shared" si="76"/>
        <v>0</v>
      </c>
      <c r="S455" s="31">
        <f t="shared" si="76"/>
        <v>0</v>
      </c>
      <c r="T455" s="31">
        <f t="shared" si="76"/>
        <v>0</v>
      </c>
      <c r="U455" s="31">
        <f t="shared" si="76"/>
        <v>0</v>
      </c>
      <c r="V455" s="31">
        <f t="shared" si="76"/>
        <v>0</v>
      </c>
      <c r="W455" s="31">
        <f t="shared" si="76"/>
        <v>0</v>
      </c>
      <c r="X455" s="66">
        <f t="shared" si="76"/>
        <v>12003.04085</v>
      </c>
      <c r="Y455" s="59" t="e">
        <f>X455/G450*100</f>
        <v>#DIV/0!</v>
      </c>
      <c r="Z455" s="151">
        <v>2</v>
      </c>
    </row>
    <row r="456" spans="1:26" ht="16.5" outlineLevel="6" thickBot="1">
      <c r="A456" s="87" t="s">
        <v>100</v>
      </c>
      <c r="B456" s="91">
        <v>953</v>
      </c>
      <c r="C456" s="92" t="s">
        <v>13</v>
      </c>
      <c r="D456" s="92" t="s">
        <v>328</v>
      </c>
      <c r="E456" s="92" t="s">
        <v>95</v>
      </c>
      <c r="F456" s="92"/>
      <c r="G456" s="151">
        <v>5</v>
      </c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66"/>
      <c r="Y456" s="59"/>
      <c r="Z456" s="151">
        <v>5</v>
      </c>
    </row>
    <row r="457" spans="1:26" ht="15.75" outlineLevel="6">
      <c r="A457" s="87" t="s">
        <v>340</v>
      </c>
      <c r="B457" s="91">
        <v>953</v>
      </c>
      <c r="C457" s="92" t="s">
        <v>13</v>
      </c>
      <c r="D457" s="92" t="s">
        <v>328</v>
      </c>
      <c r="E457" s="92" t="s">
        <v>341</v>
      </c>
      <c r="F457" s="92"/>
      <c r="G457" s="151">
        <v>15</v>
      </c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66"/>
      <c r="Y457" s="59"/>
      <c r="Z457" s="151">
        <v>15</v>
      </c>
    </row>
    <row r="458" spans="1:26" ht="19.5" outlineLevel="6" thickBot="1">
      <c r="A458" s="107" t="s">
        <v>44</v>
      </c>
      <c r="B458" s="18">
        <v>953</v>
      </c>
      <c r="C458" s="14" t="s">
        <v>43</v>
      </c>
      <c r="D458" s="39" t="s">
        <v>247</v>
      </c>
      <c r="E458" s="14" t="s">
        <v>5</v>
      </c>
      <c r="F458" s="14"/>
      <c r="G458" s="163">
        <f>G466+G459</f>
        <v>5733.058</v>
      </c>
      <c r="H458" s="163">
        <f aca="true" t="shared" si="77" ref="H458:Z458">H466+H459</f>
        <v>0</v>
      </c>
      <c r="I458" s="163">
        <f t="shared" si="77"/>
        <v>0</v>
      </c>
      <c r="J458" s="163">
        <f t="shared" si="77"/>
        <v>0</v>
      </c>
      <c r="K458" s="163">
        <f t="shared" si="77"/>
        <v>0</v>
      </c>
      <c r="L458" s="163">
        <f t="shared" si="77"/>
        <v>0</v>
      </c>
      <c r="M458" s="163">
        <f t="shared" si="77"/>
        <v>0</v>
      </c>
      <c r="N458" s="163">
        <f t="shared" si="77"/>
        <v>0</v>
      </c>
      <c r="O458" s="163">
        <f t="shared" si="77"/>
        <v>0</v>
      </c>
      <c r="P458" s="163">
        <f t="shared" si="77"/>
        <v>0</v>
      </c>
      <c r="Q458" s="163">
        <f t="shared" si="77"/>
        <v>0</v>
      </c>
      <c r="R458" s="163">
        <f t="shared" si="77"/>
        <v>0</v>
      </c>
      <c r="S458" s="163">
        <f t="shared" si="77"/>
        <v>0</v>
      </c>
      <c r="T458" s="163">
        <f t="shared" si="77"/>
        <v>0</v>
      </c>
      <c r="U458" s="163">
        <f t="shared" si="77"/>
        <v>0</v>
      </c>
      <c r="V458" s="163">
        <f t="shared" si="77"/>
        <v>0</v>
      </c>
      <c r="W458" s="163">
        <f t="shared" si="77"/>
        <v>0</v>
      </c>
      <c r="X458" s="163">
        <f t="shared" si="77"/>
        <v>12003.04085</v>
      </c>
      <c r="Y458" s="163">
        <f t="shared" si="77"/>
        <v>504.0541237979254</v>
      </c>
      <c r="Z458" s="163">
        <f t="shared" si="77"/>
        <v>5733.058</v>
      </c>
    </row>
    <row r="459" spans="1:26" ht="16.5" outlineLevel="6" thickBot="1">
      <c r="A459" s="125" t="s">
        <v>37</v>
      </c>
      <c r="B459" s="18">
        <v>953</v>
      </c>
      <c r="C459" s="39" t="s">
        <v>16</v>
      </c>
      <c r="D459" s="39" t="s">
        <v>247</v>
      </c>
      <c r="E459" s="39" t="s">
        <v>5</v>
      </c>
      <c r="F459" s="39"/>
      <c r="G459" s="153">
        <f>G460</f>
        <v>888.058</v>
      </c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67"/>
      <c r="Y459" s="59"/>
      <c r="Z459" s="153">
        <f>Z460</f>
        <v>888.058</v>
      </c>
    </row>
    <row r="460" spans="1:26" ht="16.5" outlineLevel="6" thickBot="1">
      <c r="A460" s="13" t="s">
        <v>141</v>
      </c>
      <c r="B460" s="19">
        <v>953</v>
      </c>
      <c r="C460" s="9" t="s">
        <v>16</v>
      </c>
      <c r="D460" s="9" t="s">
        <v>247</v>
      </c>
      <c r="E460" s="9" t="s">
        <v>5</v>
      </c>
      <c r="F460" s="9"/>
      <c r="G460" s="140">
        <f>G461</f>
        <v>888.058</v>
      </c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67"/>
      <c r="Y460" s="59"/>
      <c r="Z460" s="140">
        <f>Z461</f>
        <v>888.058</v>
      </c>
    </row>
    <row r="461" spans="1:26" ht="16.5" outlineLevel="6" thickBot="1">
      <c r="A461" s="80" t="s">
        <v>226</v>
      </c>
      <c r="B461" s="19">
        <v>953</v>
      </c>
      <c r="C461" s="9" t="s">
        <v>16</v>
      </c>
      <c r="D461" s="9" t="s">
        <v>310</v>
      </c>
      <c r="E461" s="9" t="s">
        <v>5</v>
      </c>
      <c r="F461" s="9"/>
      <c r="G461" s="140">
        <f>G462</f>
        <v>888.058</v>
      </c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67"/>
      <c r="Y461" s="59"/>
      <c r="Z461" s="140">
        <f>Z462</f>
        <v>888.058</v>
      </c>
    </row>
    <row r="462" spans="1:26" ht="32.25" outlineLevel="6" thickBot="1">
      <c r="A462" s="146" t="s">
        <v>186</v>
      </c>
      <c r="B462" s="89">
        <v>953</v>
      </c>
      <c r="C462" s="90" t="s">
        <v>16</v>
      </c>
      <c r="D462" s="90" t="s">
        <v>327</v>
      </c>
      <c r="E462" s="90" t="s">
        <v>5</v>
      </c>
      <c r="F462" s="90"/>
      <c r="G462" s="16">
        <f>G463</f>
        <v>888.058</v>
      </c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67"/>
      <c r="Y462" s="59"/>
      <c r="Z462" s="16">
        <f>Z463</f>
        <v>888.058</v>
      </c>
    </row>
    <row r="463" spans="1:26" ht="16.5" outlineLevel="6" thickBot="1">
      <c r="A463" s="5" t="s">
        <v>120</v>
      </c>
      <c r="B463" s="21">
        <v>953</v>
      </c>
      <c r="C463" s="6" t="s">
        <v>16</v>
      </c>
      <c r="D463" s="6" t="s">
        <v>326</v>
      </c>
      <c r="E463" s="6" t="s">
        <v>118</v>
      </c>
      <c r="F463" s="6"/>
      <c r="G463" s="7">
        <f>G464</f>
        <v>888.058</v>
      </c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67"/>
      <c r="Y463" s="59"/>
      <c r="Z463" s="7">
        <f>Z464</f>
        <v>888.058</v>
      </c>
    </row>
    <row r="464" spans="1:26" ht="32.25" outlineLevel="6" thickBot="1">
      <c r="A464" s="87" t="s">
        <v>121</v>
      </c>
      <c r="B464" s="91">
        <v>953</v>
      </c>
      <c r="C464" s="92" t="s">
        <v>16</v>
      </c>
      <c r="D464" s="92" t="s">
        <v>326</v>
      </c>
      <c r="E464" s="92" t="s">
        <v>119</v>
      </c>
      <c r="F464" s="92"/>
      <c r="G464" s="97">
        <v>888.058</v>
      </c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67"/>
      <c r="Y464" s="59"/>
      <c r="Z464" s="97">
        <v>888.058</v>
      </c>
    </row>
    <row r="465" spans="1:26" ht="16.5" outlineLevel="6" thickBot="1">
      <c r="A465" s="123" t="s">
        <v>40</v>
      </c>
      <c r="B465" s="18">
        <v>953</v>
      </c>
      <c r="C465" s="39" t="s">
        <v>21</v>
      </c>
      <c r="D465" s="39" t="s">
        <v>247</v>
      </c>
      <c r="E465" s="39" t="s">
        <v>5</v>
      </c>
      <c r="F465" s="39"/>
      <c r="G465" s="166">
        <f>G466</f>
        <v>4845</v>
      </c>
      <c r="H465" s="34">
        <f aca="true" t="shared" si="78" ref="H465:X465">H466</f>
        <v>0</v>
      </c>
      <c r="I465" s="34">
        <f t="shared" si="78"/>
        <v>0</v>
      </c>
      <c r="J465" s="34">
        <f t="shared" si="78"/>
        <v>0</v>
      </c>
      <c r="K465" s="34">
        <f t="shared" si="78"/>
        <v>0</v>
      </c>
      <c r="L465" s="34">
        <f t="shared" si="78"/>
        <v>0</v>
      </c>
      <c r="M465" s="34">
        <f t="shared" si="78"/>
        <v>0</v>
      </c>
      <c r="N465" s="34">
        <f t="shared" si="78"/>
        <v>0</v>
      </c>
      <c r="O465" s="34">
        <f t="shared" si="78"/>
        <v>0</v>
      </c>
      <c r="P465" s="34">
        <f t="shared" si="78"/>
        <v>0</v>
      </c>
      <c r="Q465" s="34">
        <f t="shared" si="78"/>
        <v>0</v>
      </c>
      <c r="R465" s="34">
        <f t="shared" si="78"/>
        <v>0</v>
      </c>
      <c r="S465" s="34">
        <f t="shared" si="78"/>
        <v>0</v>
      </c>
      <c r="T465" s="34">
        <f t="shared" si="78"/>
        <v>0</v>
      </c>
      <c r="U465" s="34">
        <f t="shared" si="78"/>
        <v>0</v>
      </c>
      <c r="V465" s="34">
        <f t="shared" si="78"/>
        <v>0</v>
      </c>
      <c r="W465" s="34">
        <f t="shared" si="78"/>
        <v>0</v>
      </c>
      <c r="X465" s="68">
        <f t="shared" si="78"/>
        <v>12003.04085</v>
      </c>
      <c r="Y465" s="59" t="e">
        <f>X465/#REF!*100</f>
        <v>#REF!</v>
      </c>
      <c r="Z465" s="166">
        <f>Z466</f>
        <v>4845</v>
      </c>
    </row>
    <row r="466" spans="1:26" ht="32.25" outlineLevel="6" thickBot="1">
      <c r="A466" s="111" t="s">
        <v>131</v>
      </c>
      <c r="B466" s="19">
        <v>953</v>
      </c>
      <c r="C466" s="9" t="s">
        <v>21</v>
      </c>
      <c r="D466" s="9" t="s">
        <v>248</v>
      </c>
      <c r="E466" s="9" t="s">
        <v>5</v>
      </c>
      <c r="F466" s="9"/>
      <c r="G466" s="155">
        <f>G467</f>
        <v>4845</v>
      </c>
      <c r="H466" s="2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44"/>
      <c r="X466" s="65">
        <v>12003.04085</v>
      </c>
      <c r="Y466" s="59">
        <f>X466/G453*100</f>
        <v>504.0541237979254</v>
      </c>
      <c r="Z466" s="155">
        <f>Z467</f>
        <v>4845</v>
      </c>
    </row>
    <row r="467" spans="1:26" ht="32.25" outlineLevel="6" thickBot="1">
      <c r="A467" s="111" t="s">
        <v>132</v>
      </c>
      <c r="B467" s="19">
        <v>953</v>
      </c>
      <c r="C467" s="11" t="s">
        <v>21</v>
      </c>
      <c r="D467" s="11" t="s">
        <v>249</v>
      </c>
      <c r="E467" s="11" t="s">
        <v>5</v>
      </c>
      <c r="F467" s="11"/>
      <c r="G467" s="156">
        <f>G468</f>
        <v>4845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  <c r="Z467" s="156">
        <f>Z468</f>
        <v>4845</v>
      </c>
    </row>
    <row r="468" spans="1:26" ht="49.5" customHeight="1" outlineLevel="6" thickBot="1">
      <c r="A468" s="113" t="s">
        <v>187</v>
      </c>
      <c r="B468" s="89">
        <v>953</v>
      </c>
      <c r="C468" s="90" t="s">
        <v>21</v>
      </c>
      <c r="D468" s="90" t="s">
        <v>329</v>
      </c>
      <c r="E468" s="90" t="s">
        <v>5</v>
      </c>
      <c r="F468" s="90"/>
      <c r="G468" s="157">
        <f>G469</f>
        <v>4845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  <c r="Z468" s="157">
        <f>Z469</f>
        <v>4845</v>
      </c>
    </row>
    <row r="469" spans="1:26" ht="19.5" customHeight="1" outlineLevel="6" thickBot="1">
      <c r="A469" s="5" t="s">
        <v>120</v>
      </c>
      <c r="B469" s="21">
        <v>953</v>
      </c>
      <c r="C469" s="6" t="s">
        <v>21</v>
      </c>
      <c r="D469" s="6" t="s">
        <v>329</v>
      </c>
      <c r="E469" s="6" t="s">
        <v>118</v>
      </c>
      <c r="F469" s="6"/>
      <c r="G469" s="158">
        <f>G470</f>
        <v>4845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  <c r="Z469" s="158">
        <f>Z470</f>
        <v>4845</v>
      </c>
    </row>
    <row r="470" spans="1:26" ht="32.25" outlineLevel="6" thickBot="1">
      <c r="A470" s="87" t="s">
        <v>121</v>
      </c>
      <c r="B470" s="91">
        <v>953</v>
      </c>
      <c r="C470" s="92" t="s">
        <v>21</v>
      </c>
      <c r="D470" s="92" t="s">
        <v>329</v>
      </c>
      <c r="E470" s="92" t="s">
        <v>119</v>
      </c>
      <c r="F470" s="92"/>
      <c r="G470" s="159">
        <v>4845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  <c r="Z470" s="159">
        <v>4845</v>
      </c>
    </row>
    <row r="471" spans="1:26" ht="19.5" outlineLevel="6" thickBot="1">
      <c r="A471" s="48" t="s">
        <v>22</v>
      </c>
      <c r="B471" s="48"/>
      <c r="C471" s="48"/>
      <c r="D471" s="48"/>
      <c r="E471" s="48"/>
      <c r="F471" s="48"/>
      <c r="G471" s="173">
        <f>G366+G10</f>
        <v>783787.58247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  <c r="Z471" s="173">
        <f>Z366+Z10</f>
        <v>787654.7224699999</v>
      </c>
    </row>
    <row r="472" spans="1:25" ht="16.5" outlineLevel="6" thickBot="1">
      <c r="A472" s="1"/>
      <c r="B472" s="22"/>
      <c r="C472" s="1"/>
      <c r="D472" s="1"/>
      <c r="E472" s="1"/>
      <c r="F472" s="1"/>
      <c r="G472" s="1"/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3"/>
      <c r="B473" s="3"/>
      <c r="C473" s="3"/>
      <c r="D473" s="3"/>
      <c r="E473" s="3"/>
      <c r="F473" s="3"/>
      <c r="G473" s="3"/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8:25" ht="16.5" outlineLevel="6" thickBot="1"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8:25" ht="15.75" outlineLevel="6"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67"/>
      <c r="Y475" s="59"/>
    </row>
    <row r="476" spans="7:26" ht="12.75" outlineLevel="6"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spans="8:25" ht="18.75">
      <c r="H477" s="38" t="e">
        <f>#REF!+#REF!+H372+H10</f>
        <v>#REF!</v>
      </c>
      <c r="I477" s="38" t="e">
        <f>#REF!+#REF!+I372+I10</f>
        <v>#REF!</v>
      </c>
      <c r="J477" s="38" t="e">
        <f>#REF!+#REF!+J372+J10</f>
        <v>#REF!</v>
      </c>
      <c r="K477" s="38" t="e">
        <f>#REF!+#REF!+K372+K10</f>
        <v>#REF!</v>
      </c>
      <c r="L477" s="38" t="e">
        <f>#REF!+#REF!+L372+L10</f>
        <v>#REF!</v>
      </c>
      <c r="M477" s="38" t="e">
        <f>#REF!+#REF!+M372+M10</f>
        <v>#REF!</v>
      </c>
      <c r="N477" s="38" t="e">
        <f>#REF!+#REF!+N372+N10</f>
        <v>#REF!</v>
      </c>
      <c r="O477" s="38" t="e">
        <f>#REF!+#REF!+O372+O10</f>
        <v>#REF!</v>
      </c>
      <c r="P477" s="38" t="e">
        <f>#REF!+#REF!+P372+P10</f>
        <v>#REF!</v>
      </c>
      <c r="Q477" s="38" t="e">
        <f>#REF!+#REF!+Q372+Q10</f>
        <v>#REF!</v>
      </c>
      <c r="R477" s="38" t="e">
        <f>#REF!+#REF!+R372+R10</f>
        <v>#REF!</v>
      </c>
      <c r="S477" s="38" t="e">
        <f>#REF!+#REF!+S372+S10</f>
        <v>#REF!</v>
      </c>
      <c r="T477" s="38" t="e">
        <f>#REF!+#REF!+T372+T10</f>
        <v>#REF!</v>
      </c>
      <c r="U477" s="38" t="e">
        <f>#REF!+#REF!+U372+U10</f>
        <v>#REF!</v>
      </c>
      <c r="V477" s="38" t="e">
        <f>#REF!+#REF!+V372+V10</f>
        <v>#REF!</v>
      </c>
      <c r="W477" s="38" t="e">
        <f>#REF!+#REF!+W372+W10</f>
        <v>#REF!</v>
      </c>
      <c r="X477" s="76" t="e">
        <f>#REF!+#REF!+X372+X10</f>
        <v>#REF!</v>
      </c>
      <c r="Y477" s="56" t="e">
        <f>X477/G471*100</f>
        <v>#REF!</v>
      </c>
    </row>
    <row r="478" spans="8:23" ht="15.75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8:23" ht="15.75"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</sheetData>
  <sheetProtection/>
  <autoFilter ref="A9:Z364"/>
  <mergeCells count="5">
    <mergeCell ref="A6:V6"/>
    <mergeCell ref="B2:W2"/>
    <mergeCell ref="B3:W3"/>
    <mergeCell ref="C4:V4"/>
    <mergeCell ref="A7:Z7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2015-08-26T23:20:48Z</cp:lastPrinted>
  <dcterms:created xsi:type="dcterms:W3CDTF">2008-11-11T04:53:42Z</dcterms:created>
  <dcterms:modified xsi:type="dcterms:W3CDTF">2018-12-17T03:24:47Z</dcterms:modified>
  <cp:category/>
  <cp:version/>
  <cp:contentType/>
  <cp:contentStatus/>
</cp:coreProperties>
</file>